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730" windowHeight="9405" activeTab="3"/>
  </bookViews>
  <sheets>
    <sheet name="FNgPhF6" sheetId="1" r:id="rId1"/>
    <sheet name="反應物 &amp; TS(structure)" sheetId="2" r:id="rId2"/>
    <sheet name="FNgC6H5" sheetId="4" r:id="rId3"/>
    <sheet name="與F-NgPh比較" sheetId="3" r:id="rId4"/>
  </sheets>
  <calcPr calcId="125725"/>
</workbook>
</file>

<file path=xl/calcChain.xml><?xml version="1.0" encoding="utf-8"?>
<calcChain xmlns="http://schemas.openxmlformats.org/spreadsheetml/2006/main">
  <c r="D70" i="1"/>
  <c r="D63"/>
  <c r="D64"/>
  <c r="D65"/>
  <c r="D66"/>
  <c r="D67"/>
  <c r="D68"/>
  <c r="D69"/>
  <c r="C59"/>
  <c r="B73"/>
  <c r="D36"/>
  <c r="B71"/>
  <c r="B72"/>
  <c r="B59"/>
  <c r="D53"/>
  <c r="D19"/>
  <c r="C63"/>
  <c r="C64"/>
  <c r="C65"/>
  <c r="C66"/>
  <c r="C67"/>
  <c r="C68"/>
  <c r="C69"/>
  <c r="C70"/>
  <c r="B63"/>
  <c r="B64"/>
  <c r="B65"/>
  <c r="B66"/>
  <c r="B67"/>
  <c r="B68"/>
  <c r="B69"/>
  <c r="B70"/>
  <c r="D12"/>
  <c r="D13"/>
  <c r="D14"/>
  <c r="D15"/>
  <c r="D16"/>
  <c r="D17"/>
  <c r="D18"/>
  <c r="D29"/>
  <c r="D30"/>
  <c r="D31"/>
  <c r="D32"/>
  <c r="D33"/>
  <c r="D34"/>
  <c r="D35"/>
  <c r="D46"/>
  <c r="D47"/>
  <c r="D48"/>
  <c r="D49"/>
  <c r="D50"/>
  <c r="D51"/>
  <c r="D52"/>
  <c r="D41"/>
  <c r="D42"/>
  <c r="D58"/>
  <c r="D59"/>
  <c r="C58" i="4"/>
  <c r="C59"/>
  <c r="C60"/>
  <c r="C61"/>
  <c r="C62"/>
  <c r="C63"/>
  <c r="C64"/>
  <c r="C41"/>
  <c r="D41"/>
  <c r="C42"/>
  <c r="D42"/>
  <c r="C43"/>
  <c r="D43"/>
  <c r="C44"/>
  <c r="D44"/>
  <c r="C45"/>
  <c r="D45"/>
  <c r="C46"/>
  <c r="D46"/>
  <c r="C47"/>
  <c r="D47"/>
  <c r="B48"/>
  <c r="D24"/>
  <c r="D25"/>
  <c r="D26"/>
  <c r="C27"/>
  <c r="D27"/>
  <c r="C28"/>
  <c r="D28"/>
  <c r="C29"/>
  <c r="D29"/>
  <c r="C30"/>
  <c r="D30"/>
  <c r="C7"/>
  <c r="D7"/>
  <c r="C8"/>
  <c r="D8"/>
  <c r="C9"/>
  <c r="D9"/>
  <c r="C10"/>
  <c r="D10"/>
  <c r="C11"/>
  <c r="D11"/>
  <c r="C12"/>
  <c r="D12"/>
  <c r="C13"/>
  <c r="D13"/>
  <c r="D24" i="1"/>
  <c r="D25"/>
  <c r="D8"/>
  <c r="D9"/>
  <c r="D11"/>
  <c r="D7"/>
  <c r="C46"/>
  <c r="C47"/>
  <c r="C48"/>
  <c r="C49"/>
  <c r="C50"/>
  <c r="C51"/>
  <c r="C52"/>
  <c r="C53"/>
  <c r="B46"/>
  <c r="B47"/>
  <c r="B48"/>
  <c r="B49"/>
  <c r="B50"/>
  <c r="B51"/>
  <c r="B52"/>
  <c r="B53"/>
  <c r="B32"/>
  <c r="B33"/>
  <c r="B34"/>
  <c r="B35"/>
  <c r="B36"/>
  <c r="B12"/>
  <c r="C12"/>
  <c r="B13"/>
  <c r="C13"/>
  <c r="B14"/>
  <c r="C14"/>
  <c r="B15"/>
  <c r="C15"/>
  <c r="B16"/>
  <c r="C16"/>
  <c r="B17"/>
  <c r="C17"/>
  <c r="B18"/>
  <c r="C18"/>
  <c r="B19"/>
  <c r="C19"/>
  <c r="C57" i="4"/>
  <c r="C56"/>
  <c r="C55"/>
  <c r="C54"/>
  <c r="C53"/>
  <c r="D40"/>
  <c r="C40"/>
  <c r="D39"/>
  <c r="C39"/>
  <c r="D38"/>
  <c r="C38"/>
  <c r="D37"/>
  <c r="C37"/>
  <c r="D36"/>
  <c r="C36"/>
  <c r="D23"/>
  <c r="D22"/>
  <c r="C22"/>
  <c r="D21"/>
  <c r="C21"/>
  <c r="D20"/>
  <c r="C20"/>
  <c r="D19"/>
  <c r="C19"/>
  <c r="C3"/>
  <c r="C4"/>
  <c r="C5"/>
  <c r="C6"/>
  <c r="C2"/>
  <c r="D5"/>
  <c r="D6"/>
  <c r="D2"/>
  <c r="D3"/>
  <c r="D4"/>
  <c r="B27"/>
  <c r="B28"/>
  <c r="B29"/>
  <c r="B30"/>
  <c r="B10"/>
  <c r="B11"/>
  <c r="B12"/>
  <c r="B13"/>
  <c r="B53"/>
  <c r="B54"/>
  <c r="B44"/>
  <c r="B45"/>
  <c r="B46"/>
  <c r="B47"/>
  <c r="B63"/>
  <c r="B64"/>
  <c r="B36"/>
  <c r="B37"/>
  <c r="B41"/>
  <c r="B42"/>
  <c r="B43"/>
  <c r="B58"/>
  <c r="B59"/>
  <c r="B60"/>
  <c r="B61"/>
  <c r="B62"/>
  <c r="B7"/>
  <c r="B8"/>
  <c r="B9"/>
  <c r="B2"/>
  <c r="B3"/>
  <c r="B4"/>
  <c r="B5"/>
  <c r="B6"/>
  <c r="B19"/>
  <c r="B20"/>
  <c r="B21"/>
  <c r="B22"/>
  <c r="I26"/>
  <c r="B26" s="1"/>
  <c r="I25"/>
  <c r="B25" s="1"/>
  <c r="I24"/>
  <c r="B24" s="1"/>
  <c r="I23"/>
  <c r="B23" s="1"/>
  <c r="J31" i="1"/>
  <c r="B31" s="1"/>
  <c r="J30"/>
  <c r="B30" s="1"/>
  <c r="J29"/>
  <c r="B29" s="1"/>
  <c r="J28"/>
  <c r="C26" i="4" l="1"/>
  <c r="C24"/>
  <c r="C25"/>
  <c r="C23"/>
  <c r="B58" i="1"/>
  <c r="C58"/>
  <c r="C41"/>
  <c r="C42"/>
  <c r="B24"/>
  <c r="C24"/>
  <c r="B25"/>
  <c r="C25"/>
  <c r="B7"/>
  <c r="C7"/>
  <c r="B8"/>
  <c r="C8"/>
  <c r="B41"/>
  <c r="B42"/>
  <c r="B65" i="4"/>
  <c r="B57"/>
  <c r="B56"/>
  <c r="B55"/>
  <c r="B40"/>
  <c r="B39"/>
  <c r="B38"/>
  <c r="D62" i="1"/>
  <c r="D45"/>
  <c r="D28"/>
  <c r="C36"/>
  <c r="D44" l="1"/>
  <c r="D27"/>
  <c r="D43"/>
  <c r="D61"/>
  <c r="N10"/>
  <c r="D10" s="1"/>
  <c r="D60" l="1"/>
  <c r="D26"/>
  <c r="B62" l="1"/>
  <c r="C45"/>
  <c r="B45"/>
  <c r="B11"/>
  <c r="C11"/>
  <c r="C62"/>
  <c r="C10" l="1"/>
  <c r="B10"/>
  <c r="C27"/>
  <c r="B27"/>
  <c r="C61" l="1"/>
  <c r="C44"/>
  <c r="B44"/>
  <c r="B61"/>
  <c r="C60"/>
  <c r="B60"/>
  <c r="C43"/>
  <c r="B43"/>
  <c r="C26"/>
  <c r="B26"/>
  <c r="C9"/>
  <c r="B9"/>
  <c r="B28" l="1"/>
  <c r="C28"/>
</calcChain>
</file>

<file path=xl/sharedStrings.xml><?xml version="1.0" encoding="utf-8"?>
<sst xmlns="http://schemas.openxmlformats.org/spreadsheetml/2006/main" count="551" uniqueCount="72">
  <si>
    <r>
      <t>F + Ng + C</t>
    </r>
    <r>
      <rPr>
        <vertAlign val="subscript"/>
        <sz val="14"/>
        <color theme="1"/>
        <rFont val="Times New Roman"/>
        <family val="1"/>
      </rPr>
      <t>6</t>
    </r>
    <r>
      <rPr>
        <sz val="14"/>
        <color theme="1"/>
        <rFont val="Times New Roman"/>
        <family val="1"/>
      </rPr>
      <t>F</t>
    </r>
    <r>
      <rPr>
        <vertAlign val="subscript"/>
        <sz val="14"/>
        <color theme="1"/>
        <rFont val="Times New Roman"/>
        <family val="1"/>
      </rPr>
      <t>5</t>
    </r>
    <phoneticPr fontId="1" type="noConversion"/>
  </si>
  <si>
    <t>F</t>
    <phoneticPr fontId="1" type="noConversion"/>
  </si>
  <si>
    <t>Ng=He</t>
    <phoneticPr fontId="1" type="noConversion"/>
  </si>
  <si>
    <r>
      <t>FC</t>
    </r>
    <r>
      <rPr>
        <vertAlign val="subscript"/>
        <sz val="14"/>
        <color theme="1"/>
        <rFont val="Times New Roman"/>
        <family val="1"/>
      </rPr>
      <t>6</t>
    </r>
    <r>
      <rPr>
        <sz val="14"/>
        <color theme="1"/>
        <rFont val="Times New Roman"/>
        <family val="1"/>
      </rPr>
      <t>F</t>
    </r>
    <r>
      <rPr>
        <vertAlign val="subscript"/>
        <sz val="14"/>
        <color theme="1"/>
        <rFont val="Times New Roman"/>
        <family val="1"/>
      </rPr>
      <t>5</t>
    </r>
    <r>
      <rPr>
        <sz val="14"/>
        <color theme="1"/>
        <rFont val="Times New Roman"/>
        <family val="1"/>
      </rPr>
      <t xml:space="preserve"> + Ng</t>
    </r>
    <phoneticPr fontId="1" type="noConversion"/>
  </si>
  <si>
    <t>MPW1PW91/apdz</t>
    <phoneticPr fontId="1" type="noConversion"/>
  </si>
  <si>
    <t>MPW1PW91/aptz</t>
    <phoneticPr fontId="1" type="noConversion"/>
  </si>
  <si>
    <t>MP2/apdz</t>
    <phoneticPr fontId="1" type="noConversion"/>
  </si>
  <si>
    <t>CCSD(T)/aptz//MPW1PW91/aptz</t>
    <phoneticPr fontId="1" type="noConversion"/>
  </si>
  <si>
    <r>
      <t>FNgPhF</t>
    </r>
    <r>
      <rPr>
        <b/>
        <i/>
        <vertAlign val="subscript"/>
        <sz val="14"/>
        <color theme="1"/>
        <rFont val="Times New Roman"/>
        <family val="1"/>
      </rPr>
      <t>6</t>
    </r>
    <phoneticPr fontId="1" type="noConversion"/>
  </si>
  <si>
    <t>He</t>
    <phoneticPr fontId="1" type="noConversion"/>
  </si>
  <si>
    <r>
      <t>C</t>
    </r>
    <r>
      <rPr>
        <vertAlign val="subscript"/>
        <sz val="14"/>
        <color theme="1"/>
        <rFont val="Times New Roman"/>
        <family val="1"/>
      </rPr>
      <t>6</t>
    </r>
    <r>
      <rPr>
        <sz val="14"/>
        <color theme="1"/>
        <rFont val="Times New Roman"/>
        <family val="1"/>
      </rPr>
      <t>F</t>
    </r>
    <r>
      <rPr>
        <vertAlign val="subscript"/>
        <sz val="14"/>
        <color theme="1"/>
        <rFont val="Times New Roman"/>
        <family val="1"/>
      </rPr>
      <t>5</t>
    </r>
    <phoneticPr fontId="1" type="noConversion"/>
  </si>
  <si>
    <r>
      <t>FC</t>
    </r>
    <r>
      <rPr>
        <vertAlign val="subscript"/>
        <sz val="14"/>
        <color theme="1"/>
        <rFont val="Times New Roman"/>
        <family val="1"/>
      </rPr>
      <t>6</t>
    </r>
    <r>
      <rPr>
        <sz val="14"/>
        <color theme="1"/>
        <rFont val="Times New Roman"/>
        <family val="1"/>
      </rPr>
      <t>F</t>
    </r>
    <r>
      <rPr>
        <vertAlign val="subscript"/>
        <sz val="14"/>
        <color theme="1"/>
        <rFont val="Times New Roman"/>
        <family val="1"/>
      </rPr>
      <t>5</t>
    </r>
    <phoneticPr fontId="1" type="noConversion"/>
  </si>
  <si>
    <t>Ng=Ar</t>
    <phoneticPr fontId="1" type="noConversion"/>
  </si>
  <si>
    <t>Ar</t>
    <phoneticPr fontId="1" type="noConversion"/>
  </si>
  <si>
    <t>Ng=Kr</t>
    <phoneticPr fontId="1" type="noConversion"/>
  </si>
  <si>
    <t>Ng=Xe</t>
    <phoneticPr fontId="1" type="noConversion"/>
  </si>
  <si>
    <t>Kr</t>
    <phoneticPr fontId="1" type="noConversion"/>
  </si>
  <si>
    <t>Xe</t>
    <phoneticPr fontId="1" type="noConversion"/>
  </si>
  <si>
    <t>F-Ng</t>
    <phoneticPr fontId="1" type="noConversion"/>
  </si>
  <si>
    <t>Ng-Y</t>
    <phoneticPr fontId="1" type="noConversion"/>
  </si>
  <si>
    <t>F-Ng-Y</t>
    <phoneticPr fontId="1" type="noConversion"/>
  </si>
  <si>
    <t>TS</t>
    <phoneticPr fontId="1" type="noConversion"/>
  </si>
  <si>
    <t>Freq</t>
    <phoneticPr fontId="1" type="noConversion"/>
  </si>
  <si>
    <t>T1</t>
    <phoneticPr fontId="1" type="noConversion"/>
  </si>
  <si>
    <t>T1</t>
    <phoneticPr fontId="1" type="noConversion"/>
  </si>
  <si>
    <t>F + Ng + Ph</t>
    <phoneticPr fontId="1" type="noConversion"/>
  </si>
  <si>
    <t>Table. Energy (kcal/mol) relative to FNgY</t>
    <phoneticPr fontId="1" type="noConversion"/>
  </si>
  <si>
    <t>F + Ng + Y</t>
    <phoneticPr fontId="1" type="noConversion"/>
  </si>
  <si>
    <t>B3LYP/apdz</t>
    <phoneticPr fontId="1" type="noConversion"/>
  </si>
  <si>
    <t>B3LYP/aptz</t>
    <phoneticPr fontId="1" type="noConversion"/>
  </si>
  <si>
    <t>Ng=He</t>
    <phoneticPr fontId="1" type="noConversion"/>
  </si>
  <si>
    <t>Ng-Y</t>
    <phoneticPr fontId="1" type="noConversion"/>
  </si>
  <si>
    <t>F-Ng-Y</t>
    <phoneticPr fontId="1" type="noConversion"/>
  </si>
  <si>
    <t>MPW1PW91/apdz</t>
    <phoneticPr fontId="1" type="noConversion"/>
  </si>
  <si>
    <t>MPW1PW91/aptz</t>
    <phoneticPr fontId="1" type="noConversion"/>
  </si>
  <si>
    <t>MP2/apdz</t>
    <phoneticPr fontId="1" type="noConversion"/>
  </si>
  <si>
    <t>Ng=Ar</t>
    <phoneticPr fontId="1" type="noConversion"/>
  </si>
  <si>
    <t>Ng=Kr</t>
    <phoneticPr fontId="1" type="noConversion"/>
  </si>
  <si>
    <t>MP2/aptz</t>
    <phoneticPr fontId="1" type="noConversion"/>
  </si>
  <si>
    <t>(PMP2)</t>
    <phoneticPr fontId="1" type="noConversion"/>
  </si>
  <si>
    <t>UMP2/apdz</t>
    <phoneticPr fontId="1" type="noConversion"/>
  </si>
  <si>
    <t>UMP2/aptz</t>
    <phoneticPr fontId="1" type="noConversion"/>
  </si>
  <si>
    <t>Ph</t>
    <phoneticPr fontId="1" type="noConversion"/>
  </si>
  <si>
    <t>Barrier</t>
    <phoneticPr fontId="1" type="noConversion"/>
  </si>
  <si>
    <r>
      <t>Ng + HF + C</t>
    </r>
    <r>
      <rPr>
        <vertAlign val="subscript"/>
        <sz val="14"/>
        <color theme="1"/>
        <rFont val="Times New Roman"/>
        <family val="1"/>
      </rPr>
      <t>6</t>
    </r>
    <r>
      <rPr>
        <sz val="14"/>
        <color theme="1"/>
        <rFont val="Times New Roman"/>
        <family val="1"/>
      </rPr>
      <t>H</t>
    </r>
    <r>
      <rPr>
        <vertAlign val="subscript"/>
        <sz val="14"/>
        <color theme="1"/>
        <rFont val="Times New Roman"/>
        <family val="1"/>
      </rPr>
      <t>4</t>
    </r>
    <phoneticPr fontId="1" type="noConversion"/>
  </si>
  <si>
    <t>HF</t>
    <phoneticPr fontId="1" type="noConversion"/>
  </si>
  <si>
    <t>TS</t>
    <phoneticPr fontId="1" type="noConversion"/>
  </si>
  <si>
    <r>
      <t xml:space="preserve"> C</t>
    </r>
    <r>
      <rPr>
        <vertAlign val="subscript"/>
        <sz val="14"/>
        <color theme="1"/>
        <rFont val="Times New Roman"/>
        <family val="1"/>
      </rPr>
      <t>6</t>
    </r>
    <r>
      <rPr>
        <sz val="14"/>
        <color theme="1"/>
        <rFont val="Times New Roman"/>
        <family val="1"/>
      </rPr>
      <t>H</t>
    </r>
    <r>
      <rPr>
        <vertAlign val="subscript"/>
        <sz val="14"/>
        <color theme="1"/>
        <rFont val="Times New Roman"/>
        <family val="1"/>
      </rPr>
      <t>4</t>
    </r>
    <phoneticPr fontId="1" type="noConversion"/>
  </si>
  <si>
    <r>
      <t>Y=C</t>
    </r>
    <r>
      <rPr>
        <vertAlign val="subscript"/>
        <sz val="12"/>
        <color theme="1"/>
        <rFont val="Times New Roman"/>
        <family val="1"/>
      </rPr>
      <t>6</t>
    </r>
    <r>
      <rPr>
        <sz val="12"/>
        <color theme="1"/>
        <rFont val="Times New Roman"/>
        <family val="1"/>
      </rPr>
      <t>H</t>
    </r>
    <r>
      <rPr>
        <vertAlign val="subscript"/>
        <sz val="12"/>
        <color theme="1"/>
        <rFont val="Times New Roman"/>
        <family val="1"/>
      </rPr>
      <t>5</t>
    </r>
    <phoneticPr fontId="1" type="noConversion"/>
  </si>
  <si>
    <r>
      <t>Y=C</t>
    </r>
    <r>
      <rPr>
        <vertAlign val="subscript"/>
        <sz val="12"/>
        <color theme="1"/>
        <rFont val="Times New Roman"/>
        <family val="1"/>
      </rPr>
      <t>6</t>
    </r>
    <r>
      <rPr>
        <sz val="12"/>
        <color theme="1"/>
        <rFont val="Times New Roman"/>
        <family val="1"/>
      </rPr>
      <t>F</t>
    </r>
    <r>
      <rPr>
        <vertAlign val="subscript"/>
        <sz val="12"/>
        <color theme="1"/>
        <rFont val="Times New Roman"/>
        <family val="1"/>
      </rPr>
      <t>5</t>
    </r>
    <phoneticPr fontId="1" type="noConversion"/>
  </si>
  <si>
    <t>barrier (F-Y + Ng)</t>
    <phoneticPr fontId="1" type="noConversion"/>
  </si>
  <si>
    <t>Ng=Kr</t>
    <phoneticPr fontId="1" type="noConversion"/>
  </si>
  <si>
    <t>MPW1PW91/apdz</t>
    <phoneticPr fontId="1" type="noConversion"/>
  </si>
  <si>
    <t>MPW1PW91/aptz</t>
    <phoneticPr fontId="1" type="noConversion"/>
  </si>
  <si>
    <t>MP2/apdz</t>
    <phoneticPr fontId="1" type="noConversion"/>
  </si>
  <si>
    <t>CCSD(T)/aptz//MPW1PW91/aptz</t>
    <phoneticPr fontId="1" type="noConversion"/>
  </si>
  <si>
    <t>Ng=Xe</t>
    <phoneticPr fontId="1" type="noConversion"/>
  </si>
  <si>
    <t>F-Y + Ng</t>
    <phoneticPr fontId="1" type="noConversion"/>
  </si>
  <si>
    <t>HF + Y' + Ng</t>
    <phoneticPr fontId="1" type="noConversion"/>
  </si>
  <si>
    <t>barrier (HF +Y' + Ng)</t>
    <phoneticPr fontId="1" type="noConversion"/>
  </si>
  <si>
    <t>BMK/apdz</t>
    <phoneticPr fontId="1" type="noConversion"/>
  </si>
  <si>
    <t>BMK/aptz</t>
    <phoneticPr fontId="1" type="noConversion"/>
  </si>
  <si>
    <t>DSD-B3LYP/apdz</t>
    <phoneticPr fontId="1" type="noConversion"/>
  </si>
  <si>
    <t>DSD-B3LYP/aptz</t>
    <phoneticPr fontId="1" type="noConversion"/>
  </si>
  <si>
    <t>Exp. M1</t>
  </si>
  <si>
    <t>Exp. M2</t>
  </si>
  <si>
    <t>BMK/aptz</t>
    <phoneticPr fontId="1" type="noConversion"/>
  </si>
  <si>
    <t>B2</t>
    <phoneticPr fontId="1" type="noConversion"/>
  </si>
  <si>
    <t>DSD</t>
    <phoneticPr fontId="1" type="noConversion"/>
  </si>
  <si>
    <t>65 65</t>
    <phoneticPr fontId="1" type="noConversion"/>
  </si>
  <si>
    <r>
      <rPr>
        <sz val="14"/>
        <color rgb="FF002060"/>
        <rFont val="Times New Roman"/>
        <family val="1"/>
      </rPr>
      <t>FNgPhF</t>
    </r>
    <r>
      <rPr>
        <vertAlign val="subscript"/>
        <sz val="14"/>
        <color rgb="FF002060"/>
        <rFont val="Times New Roman"/>
        <family val="1"/>
      </rPr>
      <t>6</t>
    </r>
    <r>
      <rPr>
        <sz val="14"/>
        <color rgb="FF002060"/>
        <rFont val="新細明體"/>
        <family val="2"/>
        <charset val="136"/>
        <scheme val="minor"/>
      </rPr>
      <t xml:space="preserve"> </t>
    </r>
    <r>
      <rPr>
        <sz val="14"/>
        <color rgb="FF002060"/>
        <rFont val="標楷體"/>
        <family val="4"/>
        <charset val="136"/>
      </rPr>
      <t>分解能量</t>
    </r>
    <phoneticPr fontId="1" type="noConversion"/>
  </si>
  <si>
    <t>TS</t>
    <phoneticPr fontId="1" type="noConversion"/>
  </si>
</sst>
</file>

<file path=xl/styles.xml><?xml version="1.0" encoding="utf-8"?>
<styleSheet xmlns="http://schemas.openxmlformats.org/spreadsheetml/2006/main">
  <numFmts count="6">
    <numFmt numFmtId="176" formatCode="0.00000_ "/>
    <numFmt numFmtId="177" formatCode="0.0_ "/>
    <numFmt numFmtId="178" formatCode="0.000_ "/>
    <numFmt numFmtId="179" formatCode="0.0000_ "/>
    <numFmt numFmtId="181" formatCode="0.0;_耆"/>
    <numFmt numFmtId="182" formatCode="0.00_ "/>
  </numFmts>
  <fonts count="2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Times New Roman"/>
      <family val="1"/>
    </font>
    <font>
      <vertAlign val="subscript"/>
      <sz val="14"/>
      <color theme="1"/>
      <name val="Times New Roman"/>
      <family val="1"/>
    </font>
    <font>
      <sz val="14"/>
      <color rgb="FF002060"/>
      <name val="新細明體"/>
      <family val="2"/>
      <charset val="136"/>
      <scheme val="minor"/>
    </font>
    <font>
      <sz val="14"/>
      <color rgb="FF002060"/>
      <name val="Times New Roman"/>
      <family val="1"/>
    </font>
    <font>
      <vertAlign val="subscript"/>
      <sz val="14"/>
      <color rgb="FF002060"/>
      <name val="Times New Roman"/>
      <family val="1"/>
    </font>
    <font>
      <sz val="14"/>
      <color rgb="FF002060"/>
      <name val="標楷體"/>
      <family val="4"/>
      <charset val="136"/>
    </font>
    <font>
      <b/>
      <i/>
      <sz val="14"/>
      <color theme="1"/>
      <name val="Times New Roman"/>
      <family val="1"/>
    </font>
    <font>
      <b/>
      <i/>
      <vertAlign val="subscript"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0070C0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206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</font>
    <font>
      <sz val="12"/>
      <name val="新細明體"/>
      <family val="2"/>
      <charset val="136"/>
      <scheme val="minor"/>
    </font>
    <font>
      <sz val="12"/>
      <name val="Times New Roman"/>
      <family val="1"/>
    </font>
    <font>
      <sz val="11"/>
      <color rgb="FF333333"/>
      <name val="Arial"/>
      <family val="2"/>
    </font>
    <font>
      <sz val="14"/>
      <color rgb="FFFF0000"/>
      <name val="Times New Roman"/>
      <family val="1"/>
    </font>
    <font>
      <sz val="14"/>
      <color rgb="FF00B05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0" fillId="0" borderId="0" xfId="0" applyNumberFormat="1">
      <alignment vertical="center"/>
    </xf>
    <xf numFmtId="178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177" fontId="13" fillId="0" borderId="0" xfId="0" applyNumberFormat="1" applyFont="1">
      <alignment vertical="center"/>
    </xf>
    <xf numFmtId="177" fontId="15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Border="1">
      <alignment vertical="center"/>
    </xf>
    <xf numFmtId="177" fontId="13" fillId="0" borderId="0" xfId="0" applyNumberFormat="1" applyFont="1" applyBorder="1" applyAlignment="1">
      <alignment horizontal="center" vertical="center"/>
    </xf>
    <xf numFmtId="177" fontId="15" fillId="0" borderId="0" xfId="0" applyNumberFormat="1" applyFont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16" fillId="0" borderId="0" xfId="0" applyNumberFormat="1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8" fontId="12" fillId="0" borderId="0" xfId="0" applyNumberFormat="1" applyFont="1" applyAlignment="1">
      <alignment horizontal="center" vertical="center"/>
    </xf>
    <xf numFmtId="0" fontId="19" fillId="0" borderId="0" xfId="0" applyFont="1">
      <alignment vertical="center"/>
    </xf>
    <xf numFmtId="179" fontId="10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7" fontId="13" fillId="0" borderId="3" xfId="0" applyNumberFormat="1" applyFont="1" applyBorder="1" applyAlignment="1">
      <alignment horizontal="center" vertical="center"/>
    </xf>
    <xf numFmtId="177" fontId="20" fillId="0" borderId="0" xfId="0" applyNumberFormat="1" applyFont="1" applyFill="1" applyBorder="1" applyAlignment="1">
      <alignment horizontal="center" vertical="center"/>
    </xf>
    <xf numFmtId="177" fontId="16" fillId="0" borderId="0" xfId="0" applyNumberFormat="1" applyFont="1" applyBorder="1" applyAlignment="1">
      <alignment horizontal="center" vertical="center"/>
    </xf>
    <xf numFmtId="177" fontId="16" fillId="0" borderId="3" xfId="0" applyNumberFormat="1" applyFont="1" applyBorder="1" applyAlignment="1">
      <alignment horizontal="center" vertical="center"/>
    </xf>
    <xf numFmtId="177" fontId="13" fillId="0" borderId="0" xfId="0" applyNumberFormat="1" applyFont="1" applyBorder="1">
      <alignment vertical="center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177" fontId="13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7" fontId="13" fillId="0" borderId="0" xfId="0" applyNumberFormat="1" applyFont="1" applyFill="1" applyBorder="1" applyAlignment="1">
      <alignment vertical="center"/>
    </xf>
    <xf numFmtId="177" fontId="20" fillId="0" borderId="0" xfId="0" applyNumberFormat="1" applyFont="1" applyFill="1" applyBorder="1" applyAlignment="1">
      <alignment vertical="center"/>
    </xf>
    <xf numFmtId="177" fontId="13" fillId="0" borderId="1" xfId="0" applyNumberFormat="1" applyFont="1" applyBorder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0" fontId="21" fillId="0" borderId="0" xfId="0" applyFont="1">
      <alignment vertical="center"/>
    </xf>
    <xf numFmtId="177" fontId="22" fillId="0" borderId="0" xfId="0" applyNumberFormat="1" applyFont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readingOrder="1"/>
    </xf>
    <xf numFmtId="182" fontId="11" fillId="0" borderId="0" xfId="0" applyNumberFormat="1" applyFont="1" applyAlignment="1">
      <alignment horizontal="center" vertical="center" readingOrder="1"/>
    </xf>
    <xf numFmtId="178" fontId="11" fillId="0" borderId="0" xfId="0" applyNumberFormat="1" applyFont="1" applyAlignment="1">
      <alignment horizontal="center" vertical="center" readingOrder="1"/>
    </xf>
    <xf numFmtId="0" fontId="23" fillId="0" borderId="0" xfId="0" applyFont="1" applyAlignment="1">
      <alignment horizontal="center" vertical="center" readingOrder="1"/>
    </xf>
    <xf numFmtId="178" fontId="23" fillId="0" borderId="0" xfId="0" applyNumberFormat="1" applyFont="1" applyAlignment="1">
      <alignment horizontal="center" vertical="center" readingOrder="1"/>
    </xf>
    <xf numFmtId="182" fontId="23" fillId="0" borderId="0" xfId="0" applyNumberFormat="1" applyFont="1" applyAlignment="1">
      <alignment horizontal="center" vertical="center" readingOrder="1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35</xdr:row>
      <xdr:rowOff>104775</xdr:rowOff>
    </xdr:from>
    <xdr:to>
      <xdr:col>5</xdr:col>
      <xdr:colOff>419100</xdr:colOff>
      <xdr:row>56</xdr:row>
      <xdr:rowOff>57150</xdr:rowOff>
    </xdr:to>
    <xdr:pic>
      <xdr:nvPicPr>
        <xdr:cNvPr id="9" name="圖片 8" descr="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3524" t="6790" r="26649" b="17593"/>
        <a:stretch>
          <a:fillRect/>
        </a:stretch>
      </xdr:blipFill>
      <xdr:spPr>
        <a:xfrm>
          <a:off x="981075" y="7867650"/>
          <a:ext cx="5467350" cy="466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workbookViewId="0">
      <selection activeCell="B79" sqref="B79"/>
    </sheetView>
  </sheetViews>
  <sheetFormatPr defaultRowHeight="16.5"/>
  <cols>
    <col min="1" max="1" width="38.375" customWidth="1"/>
    <col min="2" max="2" width="16.375" customWidth="1"/>
    <col min="3" max="3" width="14" customWidth="1"/>
    <col min="4" max="4" width="24" customWidth="1"/>
    <col min="5" max="5" width="9.75" bestFit="1" customWidth="1"/>
    <col min="7" max="7" width="13.5" bestFit="1" customWidth="1"/>
    <col min="8" max="8" width="36.5" customWidth="1"/>
    <col min="9" max="9" width="17.5" customWidth="1"/>
    <col min="10" max="10" width="14.625" customWidth="1"/>
    <col min="11" max="11" width="14" customWidth="1"/>
    <col min="12" max="12" width="14.25" customWidth="1"/>
    <col min="13" max="13" width="14.125" customWidth="1"/>
    <col min="14" max="14" width="14.375" customWidth="1"/>
  </cols>
  <sheetData>
    <row r="1" spans="1:14" ht="20.25">
      <c r="A1" s="4" t="s">
        <v>70</v>
      </c>
    </row>
    <row r="2" spans="1:14" ht="19.5">
      <c r="A2" s="4"/>
    </row>
    <row r="3" spans="1:14" ht="19.5">
      <c r="A3" s="4"/>
    </row>
    <row r="4" spans="1:14" ht="19.5">
      <c r="A4" s="4"/>
    </row>
    <row r="6" spans="1:14" ht="21">
      <c r="A6" s="2" t="s">
        <v>2</v>
      </c>
      <c r="B6" s="1" t="s">
        <v>0</v>
      </c>
      <c r="C6" s="1" t="s">
        <v>3</v>
      </c>
      <c r="D6" s="1" t="s">
        <v>71</v>
      </c>
      <c r="H6" s="2" t="s">
        <v>8</v>
      </c>
      <c r="I6" s="2" t="s">
        <v>2</v>
      </c>
      <c r="J6" s="1" t="s">
        <v>9</v>
      </c>
      <c r="K6" s="1" t="s">
        <v>1</v>
      </c>
      <c r="L6" s="1" t="s">
        <v>10</v>
      </c>
      <c r="M6" s="1" t="s">
        <v>11</v>
      </c>
      <c r="N6" s="1" t="s">
        <v>21</v>
      </c>
    </row>
    <row r="7" spans="1:14" ht="18.75">
      <c r="A7" s="1" t="s">
        <v>28</v>
      </c>
      <c r="B7" s="5">
        <f>((K7+J7+L7)-I7)*627.5095</f>
        <v>-13.622289980778367</v>
      </c>
      <c r="C7" s="5">
        <f>((J7+M7)-I7)*627.5095</f>
        <v>-133.21612528731342</v>
      </c>
      <c r="D7" s="5">
        <f>(N7-I7)*627.5095</f>
        <v>12.050127679466947</v>
      </c>
      <c r="E7" s="24"/>
      <c r="G7" s="24"/>
      <c r="H7" s="1" t="s">
        <v>28</v>
      </c>
      <c r="I7" s="3">
        <v>-830.42337259999999</v>
      </c>
      <c r="J7" s="3">
        <v>-2.9090959999999999</v>
      </c>
      <c r="K7" s="3">
        <v>-99.739500000000007</v>
      </c>
      <c r="L7" s="19">
        <v>-727.79648510000004</v>
      </c>
      <c r="M7" s="19">
        <v>-827.72657000000004</v>
      </c>
      <c r="N7" s="3">
        <v>-830.40416949999997</v>
      </c>
    </row>
    <row r="8" spans="1:14" ht="18.75">
      <c r="A8" s="1" t="s">
        <v>29</v>
      </c>
      <c r="B8" s="5">
        <f>((K8+J8+L8)-I8)*627.5095</f>
        <v>-13.518123403756004</v>
      </c>
      <c r="C8" s="5">
        <f>((J8+M8)-I8)*627.5095</f>
        <v>-134.23909127422743</v>
      </c>
      <c r="D8" s="5">
        <f t="shared" ref="D8:D19" si="0">(N8-I8)*627.5095</f>
        <v>12.035569459075168</v>
      </c>
      <c r="E8" s="24"/>
      <c r="G8" s="24"/>
      <c r="H8" s="1" t="s">
        <v>29</v>
      </c>
      <c r="I8" s="3">
        <v>-830.6478012</v>
      </c>
      <c r="J8" s="3">
        <v>-2.9146930000000002</v>
      </c>
      <c r="K8" s="3">
        <v>-99.766139999999993</v>
      </c>
      <c r="L8" s="19">
        <v>-727.98851070000001</v>
      </c>
      <c r="M8" s="3">
        <v>-827.94703179999999</v>
      </c>
      <c r="N8" s="3">
        <v>-830.62862129999996</v>
      </c>
    </row>
    <row r="9" spans="1:14" ht="18.75">
      <c r="A9" s="1" t="s">
        <v>4</v>
      </c>
      <c r="B9" s="5">
        <f>((K9+J9+L9)-I9)*627.5095</f>
        <v>-18.744963783971652</v>
      </c>
      <c r="C9" s="5">
        <f>((J9+M9)-I9)*627.5095</f>
        <v>-137.76123934675238</v>
      </c>
      <c r="D9" s="5">
        <f t="shared" si="0"/>
        <v>12.243275103550138</v>
      </c>
      <c r="E9" s="24"/>
      <c r="G9" s="24"/>
      <c r="H9" s="1" t="s">
        <v>4</v>
      </c>
      <c r="I9" s="3">
        <v>-830.21700720000001</v>
      </c>
      <c r="J9" s="3">
        <v>-2.8995166999999999</v>
      </c>
      <c r="K9" s="3">
        <v>-99.71669</v>
      </c>
      <c r="L9" s="3">
        <v>-727.63067249999995</v>
      </c>
      <c r="M9" s="3">
        <v>-827.53702699999997</v>
      </c>
      <c r="N9" s="3">
        <v>-830.19749630000001</v>
      </c>
    </row>
    <row r="10" spans="1:14" ht="18.75">
      <c r="A10" s="1" t="s">
        <v>5</v>
      </c>
      <c r="B10" s="5">
        <f>((K10+J10+L10)-I10)*627.5095</f>
        <v>-18.844612292576887</v>
      </c>
      <c r="C10" s="5">
        <f>((J10+M10)-I10)*627.5095</f>
        <v>-138.92759125437541</v>
      </c>
      <c r="D10" s="5">
        <f t="shared" si="0"/>
        <v>12.203302748365513</v>
      </c>
      <c r="E10" s="24"/>
      <c r="G10" s="24"/>
      <c r="H10" s="1" t="s">
        <v>5</v>
      </c>
      <c r="I10" s="3">
        <v>-830.43178969999997</v>
      </c>
      <c r="J10" s="3">
        <v>-2.9050270999999999</v>
      </c>
      <c r="K10" s="3">
        <v>-99.7425724</v>
      </c>
      <c r="L10" s="3">
        <v>-727.81422099999997</v>
      </c>
      <c r="M10" s="3">
        <v>-827.74815779999994</v>
      </c>
      <c r="N10" s="3">
        <f>-830.4123425</f>
        <v>-830.41234250000002</v>
      </c>
    </row>
    <row r="11" spans="1:14" ht="18.75">
      <c r="A11" s="1" t="s">
        <v>6</v>
      </c>
      <c r="B11" s="5">
        <f>((K11+J11+L11)-I11)*627.5095</f>
        <v>2.6057959496985061</v>
      </c>
      <c r="C11" s="5">
        <f>((J11+M11)-I11)*627.5095</f>
        <v>-147.28557853774717</v>
      </c>
      <c r="D11" s="5">
        <f t="shared" si="0"/>
        <v>9.2001677833142423</v>
      </c>
      <c r="E11" s="24"/>
      <c r="G11" s="24"/>
      <c r="H11" s="1" t="s">
        <v>6</v>
      </c>
      <c r="I11" s="3">
        <v>-828.48768140000004</v>
      </c>
      <c r="J11" s="3">
        <v>-2.8826672000000002</v>
      </c>
      <c r="K11" s="3">
        <v>-99.535699100000002</v>
      </c>
      <c r="L11" s="3">
        <v>-726.06516250000004</v>
      </c>
      <c r="M11" s="3">
        <v>-825.83972870000002</v>
      </c>
      <c r="N11" s="3">
        <v>-828.47302000000002</v>
      </c>
    </row>
    <row r="12" spans="1:14" ht="18.75" hidden="1">
      <c r="A12" s="1" t="s">
        <v>39</v>
      </c>
      <c r="B12" s="5">
        <f t="shared" ref="B12:B19" si="1">((K12+J12+L12)-I12)*627.5095</f>
        <v>2.6925805135505487</v>
      </c>
      <c r="C12" s="5">
        <f t="shared" ref="C12:C19" si="2">((J12+M12)-I12)*627.5095</f>
        <v>-147.28557853774717</v>
      </c>
      <c r="D12" s="5">
        <f t="shared" si="0"/>
        <v>519883.8907114733</v>
      </c>
      <c r="G12" s="24"/>
      <c r="H12" s="1" t="s">
        <v>39</v>
      </c>
      <c r="I12" s="3">
        <v>-828.48768140000004</v>
      </c>
      <c r="J12" s="3">
        <v>-2.8826672000000002</v>
      </c>
      <c r="K12" s="3">
        <v>-99.537066499999995</v>
      </c>
      <c r="L12" s="3">
        <v>-726.06365679999999</v>
      </c>
      <c r="M12" s="3">
        <v>-825.83972870000002</v>
      </c>
      <c r="N12" s="3"/>
    </row>
    <row r="13" spans="1:14" ht="18.75" hidden="1">
      <c r="A13" s="1" t="s">
        <v>40</v>
      </c>
      <c r="B13" s="5">
        <f t="shared" si="1"/>
        <v>2.6057959496985061</v>
      </c>
      <c r="C13" s="5">
        <f t="shared" si="2"/>
        <v>-147.28557853774717</v>
      </c>
      <c r="D13" s="5">
        <f t="shared" si="0"/>
        <v>519883.8907114733</v>
      </c>
      <c r="E13" s="24">
        <v>1.0098</v>
      </c>
      <c r="G13" s="24"/>
      <c r="H13" s="1" t="s">
        <v>40</v>
      </c>
      <c r="I13" s="3">
        <v>-828.48768140000004</v>
      </c>
      <c r="J13" s="3">
        <v>-2.8826672000000002</v>
      </c>
      <c r="K13" s="3">
        <v>-99.535699100000002</v>
      </c>
      <c r="L13" s="3">
        <v>-726.06516250000004</v>
      </c>
      <c r="M13" s="3">
        <v>-825.83972870000002</v>
      </c>
      <c r="N13" s="3"/>
    </row>
    <row r="14" spans="1:14" ht="18.75" hidden="1">
      <c r="A14" s="1" t="s">
        <v>39</v>
      </c>
      <c r="B14" s="5">
        <f t="shared" si="1"/>
        <v>-18.083568770929364</v>
      </c>
      <c r="C14" s="5">
        <f t="shared" si="2"/>
        <v>-147.28557853774717</v>
      </c>
      <c r="D14" s="5">
        <f t="shared" si="0"/>
        <v>519883.8907114733</v>
      </c>
      <c r="E14" s="24"/>
      <c r="H14" s="1" t="s">
        <v>39</v>
      </c>
      <c r="I14" s="3">
        <v>-828.48768140000004</v>
      </c>
      <c r="J14" s="3">
        <v>-2.8826672000000002</v>
      </c>
      <c r="K14" s="3">
        <v>-99.537066499999995</v>
      </c>
      <c r="L14" s="3">
        <v>-726.09676569999999</v>
      </c>
      <c r="M14" s="3">
        <v>-825.83972870000002</v>
      </c>
      <c r="N14" s="3"/>
    </row>
    <row r="15" spans="1:14" ht="18.75" hidden="1">
      <c r="A15" s="1" t="s">
        <v>38</v>
      </c>
      <c r="B15" s="5">
        <f t="shared" si="1"/>
        <v>27.517461974363815</v>
      </c>
      <c r="C15" s="5">
        <f t="shared" si="2"/>
        <v>518499.5529849396</v>
      </c>
      <c r="D15" s="5">
        <f t="shared" si="0"/>
        <v>520316.07012107945</v>
      </c>
      <c r="H15" s="1" t="s">
        <v>38</v>
      </c>
      <c r="I15" s="3">
        <v>-829.17640310000002</v>
      </c>
      <c r="J15" s="3">
        <v>-2.8948041999999998</v>
      </c>
      <c r="K15" s="3">
        <v>-99.612106100000005</v>
      </c>
      <c r="L15" s="3">
        <v>-726.62564093485003</v>
      </c>
      <c r="M15" s="6"/>
      <c r="N15" s="3"/>
    </row>
    <row r="16" spans="1:14" ht="18.75" hidden="1">
      <c r="A16" s="1" t="s">
        <v>39</v>
      </c>
      <c r="B16" s="5">
        <f t="shared" si="1"/>
        <v>21.187739040753577</v>
      </c>
      <c r="C16" s="5">
        <f t="shared" si="2"/>
        <v>518499.5529849396</v>
      </c>
      <c r="D16" s="5">
        <f t="shared" si="0"/>
        <v>520316.07012107945</v>
      </c>
      <c r="H16" s="1" t="s">
        <v>39</v>
      </c>
      <c r="I16" s="3">
        <v>-829.17640310000002</v>
      </c>
      <c r="J16" s="3">
        <v>-2.8948041999999998</v>
      </c>
      <c r="K16" s="3">
        <v>-99.613718199999994</v>
      </c>
      <c r="L16" s="3">
        <v>-726.63411588999998</v>
      </c>
      <c r="M16" s="6"/>
      <c r="N16" s="3"/>
    </row>
    <row r="17" spans="1:14" ht="18.75" hidden="1">
      <c r="A17" s="1" t="s">
        <v>41</v>
      </c>
      <c r="B17" s="5">
        <f t="shared" si="1"/>
        <v>6.2385739471579642</v>
      </c>
      <c r="C17" s="5">
        <f t="shared" si="2"/>
        <v>518499.5529849396</v>
      </c>
      <c r="D17" s="5">
        <f t="shared" si="0"/>
        <v>520316.07012107945</v>
      </c>
      <c r="E17" s="24">
        <v>1.0098</v>
      </c>
      <c r="H17" s="1" t="s">
        <v>41</v>
      </c>
      <c r="I17" s="3">
        <v>-829.17640310000002</v>
      </c>
      <c r="J17" s="3">
        <v>-2.8948041999999998</v>
      </c>
      <c r="K17" s="3">
        <v>-99.612106100000005</v>
      </c>
      <c r="L17" s="3">
        <v>-726.65955099999996</v>
      </c>
      <c r="M17" s="6"/>
      <c r="N17" s="3"/>
    </row>
    <row r="18" spans="1:14" ht="18.75" hidden="1">
      <c r="A18" s="1" t="s">
        <v>39</v>
      </c>
      <c r="B18" s="5">
        <f t="shared" si="1"/>
        <v>-16.573153404461799</v>
      </c>
      <c r="C18" s="5">
        <f t="shared" si="2"/>
        <v>518499.5529849396</v>
      </c>
      <c r="D18" s="5">
        <f t="shared" si="0"/>
        <v>520316.07012107945</v>
      </c>
      <c r="H18" s="1" t="s">
        <v>39</v>
      </c>
      <c r="I18" s="3">
        <v>-829.17640310000002</v>
      </c>
      <c r="J18" s="3">
        <v>-2.8948041999999998</v>
      </c>
      <c r="K18" s="3">
        <v>-99.613718199999994</v>
      </c>
      <c r="L18" s="3">
        <v>-726.69429170000001</v>
      </c>
      <c r="M18" s="6"/>
      <c r="N18" s="3"/>
    </row>
    <row r="19" spans="1:14" ht="18.75">
      <c r="A19" s="1" t="s">
        <v>7</v>
      </c>
      <c r="B19" s="5">
        <f t="shared" si="1"/>
        <v>-21.829172976460786</v>
      </c>
      <c r="C19" s="5">
        <f t="shared" si="2"/>
        <v>-146.09475375954324</v>
      </c>
      <c r="D19" s="5">
        <f t="shared" si="0"/>
        <v>9.3015733185578426</v>
      </c>
      <c r="H19" s="1" t="s">
        <v>7</v>
      </c>
      <c r="I19" s="3">
        <v>-829.28331460000004</v>
      </c>
      <c r="J19" s="3">
        <v>-2.9005979000000002</v>
      </c>
      <c r="K19" s="3">
        <v>-99.627826999999996</v>
      </c>
      <c r="L19" s="3">
        <v>-726.78967669999997</v>
      </c>
      <c r="M19" s="3">
        <v>-826.61553349999997</v>
      </c>
      <c r="N19" s="3">
        <v>-829.26849159999995</v>
      </c>
    </row>
    <row r="20" spans="1:14" ht="18.75">
      <c r="A20" s="1" t="s">
        <v>24</v>
      </c>
      <c r="B20" s="3">
        <v>1.9354360000000001E-2</v>
      </c>
      <c r="L20" s="3"/>
      <c r="M20" s="3">
        <v>1.2887020000000001E-2</v>
      </c>
      <c r="N20" s="3">
        <v>1.831493E-2</v>
      </c>
    </row>
    <row r="23" spans="1:14" ht="21">
      <c r="A23" s="2" t="s">
        <v>12</v>
      </c>
      <c r="B23" s="1" t="s">
        <v>0</v>
      </c>
      <c r="C23" s="1" t="s">
        <v>3</v>
      </c>
      <c r="D23" s="1" t="s">
        <v>71</v>
      </c>
      <c r="H23" s="2" t="s">
        <v>8</v>
      </c>
      <c r="I23" s="2" t="s">
        <v>12</v>
      </c>
      <c r="J23" s="1" t="s">
        <v>13</v>
      </c>
      <c r="K23" s="1" t="s">
        <v>1</v>
      </c>
      <c r="L23" s="1" t="s">
        <v>10</v>
      </c>
      <c r="M23" s="1" t="s">
        <v>11</v>
      </c>
      <c r="N23" s="1" t="s">
        <v>21</v>
      </c>
    </row>
    <row r="24" spans="1:14" ht="18.75">
      <c r="A24" s="1" t="s">
        <v>28</v>
      </c>
      <c r="B24" s="5">
        <f>((K24+J24+L24)-I24)*627.5095</f>
        <v>1.7471119497265368</v>
      </c>
      <c r="C24" s="5">
        <f>((J24+M24)-I24)*627.5095</f>
        <v>-117.84672335680852</v>
      </c>
      <c r="D24" s="5">
        <f t="shared" ref="D24:D25" si="3">(N24-I24)*627.5095</f>
        <v>30.882252532932618</v>
      </c>
      <c r="H24" s="1" t="s">
        <v>28</v>
      </c>
      <c r="I24" s="3">
        <v>-1355.0841582999999</v>
      </c>
      <c r="J24" s="3">
        <v>-527.545389</v>
      </c>
      <c r="K24" s="3">
        <v>-99.739500000000007</v>
      </c>
      <c r="L24" s="19">
        <v>-727.79648510000004</v>
      </c>
      <c r="M24" s="19">
        <v>-827.72657000000004</v>
      </c>
      <c r="N24" s="3">
        <v>-1355.0349443</v>
      </c>
    </row>
    <row r="25" spans="1:14" ht="18.75">
      <c r="A25" s="1" t="s">
        <v>29</v>
      </c>
      <c r="B25" s="5">
        <f>((K25+J25+L25)-I25)*627.5095</f>
        <v>2.5749852332050183</v>
      </c>
      <c r="C25" s="5">
        <f>((J25+M25)-I25)*627.5095</f>
        <v>-118.14598263719508</v>
      </c>
      <c r="D25" s="5">
        <f t="shared" si="3"/>
        <v>30.22957990201105</v>
      </c>
      <c r="H25" s="1" t="s">
        <v>29</v>
      </c>
      <c r="I25" s="3">
        <v>-1355.3187562999999</v>
      </c>
      <c r="J25" s="3">
        <v>-527.56000210000002</v>
      </c>
      <c r="K25" s="3">
        <v>-99.766139999999993</v>
      </c>
      <c r="L25" s="19">
        <v>-727.98851070000001</v>
      </c>
      <c r="M25" s="3">
        <v>-827.94703179999999</v>
      </c>
      <c r="N25" s="3">
        <v>-1355.2705824</v>
      </c>
    </row>
    <row r="26" spans="1:14" ht="18.75">
      <c r="A26" s="1" t="s">
        <v>4</v>
      </c>
      <c r="B26" s="5">
        <f>((K26+J26+L26)-I26)*627.5095</f>
        <v>-1.1436360636805096</v>
      </c>
      <c r="C26" s="5">
        <f>((J26+M26)-I26)*627.5095</f>
        <v>-120.1599116263899</v>
      </c>
      <c r="D26" s="5">
        <f>(N26-I26)*627.5095</f>
        <v>31.459247518330987</v>
      </c>
      <c r="H26" s="1" t="s">
        <v>4</v>
      </c>
      <c r="I26" s="3">
        <v>-1354.9009435</v>
      </c>
      <c r="J26" s="3">
        <v>-527.55540350000001</v>
      </c>
      <c r="K26" s="3">
        <v>-99.71669</v>
      </c>
      <c r="L26" s="3">
        <v>-727.63067249999995</v>
      </c>
      <c r="M26" s="3">
        <v>-827.53702699999997</v>
      </c>
      <c r="N26" s="3">
        <v>-1354.8508099999999</v>
      </c>
    </row>
    <row r="27" spans="1:14" ht="18.75">
      <c r="A27" s="1" t="s">
        <v>5</v>
      </c>
      <c r="B27" s="5">
        <f>((K27+J27+L27)-I27)*627.5095</f>
        <v>-0.21504750559930028</v>
      </c>
      <c r="C27" s="5">
        <f>((J27+M27)-I27)*627.5095</f>
        <v>-120.29802646746917</v>
      </c>
      <c r="D27" s="5">
        <f>(N27-I27)*627.5095</f>
        <v>30.79942127899907</v>
      </c>
      <c r="H27" s="1" t="s">
        <v>5</v>
      </c>
      <c r="I27" s="3">
        <v>-1355.1257745</v>
      </c>
      <c r="J27" s="3">
        <v>-527.56932380000001</v>
      </c>
      <c r="K27" s="3">
        <v>-99.7425724</v>
      </c>
      <c r="L27" s="3">
        <v>-727.81422099999997</v>
      </c>
      <c r="M27" s="3">
        <v>-827.74815779999994</v>
      </c>
      <c r="N27" s="3">
        <v>-1355.0766925</v>
      </c>
    </row>
    <row r="28" spans="1:14" ht="18.75">
      <c r="A28" s="1" t="s">
        <v>6</v>
      </c>
      <c r="B28" s="5">
        <f>((K28+J28+L28)-I28)*627.5095</f>
        <v>27.431515041512867</v>
      </c>
      <c r="C28" s="5">
        <f>((J28+M28)-I28)*627.5095</f>
        <v>-122.45985944586147</v>
      </c>
      <c r="D28" s="5">
        <f>(N28-I28)*627.5095</f>
        <v>28.449900209081321</v>
      </c>
      <c r="H28" s="1" t="s">
        <v>6</v>
      </c>
      <c r="I28" s="3">
        <v>-1352.6050562</v>
      </c>
      <c r="J28" s="3">
        <f>-526.9604797</f>
        <v>-526.96047969999995</v>
      </c>
      <c r="K28" s="3">
        <v>-99.535699100000002</v>
      </c>
      <c r="L28" s="3">
        <v>-726.06516250000004</v>
      </c>
      <c r="M28" s="3">
        <v>-825.83972870000002</v>
      </c>
      <c r="N28" s="3">
        <v>-1352.5597184000001</v>
      </c>
    </row>
    <row r="29" spans="1:14" ht="18.75" hidden="1">
      <c r="A29" s="1" t="s">
        <v>39</v>
      </c>
      <c r="B29" s="5">
        <f t="shared" ref="B29:B36" si="4">((K29+J29+L29)-I29)*627.5095</f>
        <v>27.518299605436251</v>
      </c>
      <c r="C29" s="5"/>
      <c r="D29" s="5">
        <f t="shared" ref="D29:D35" si="5">(N29-I29)*627.5095</f>
        <v>848772.52251353394</v>
      </c>
      <c r="H29" s="1" t="s">
        <v>39</v>
      </c>
      <c r="I29" s="3">
        <v>-1352.6050562</v>
      </c>
      <c r="J29" s="3">
        <f>-526.9604797</f>
        <v>-526.96047969999995</v>
      </c>
      <c r="K29" s="3">
        <v>-99.537066499999995</v>
      </c>
      <c r="L29" s="3">
        <v>-726.06365679999999</v>
      </c>
      <c r="M29" s="3"/>
      <c r="N29" s="3"/>
    </row>
    <row r="30" spans="1:14" ht="18.75" hidden="1">
      <c r="A30" s="1" t="s">
        <v>40</v>
      </c>
      <c r="B30" s="5">
        <f t="shared" si="4"/>
        <v>27.430950282942892</v>
      </c>
      <c r="C30" s="5"/>
      <c r="D30" s="5">
        <f t="shared" si="5"/>
        <v>848772.52251353394</v>
      </c>
      <c r="H30" s="1" t="s">
        <v>40</v>
      </c>
      <c r="I30" s="3">
        <v>-1352.6050562</v>
      </c>
      <c r="J30" s="3">
        <f>-526.9604797</f>
        <v>-526.96047969999995</v>
      </c>
      <c r="K30" s="3">
        <v>-99.535700000000006</v>
      </c>
      <c r="L30" s="3">
        <v>-726.06516250000004</v>
      </c>
      <c r="M30" s="3"/>
      <c r="N30" s="3"/>
    </row>
    <row r="31" spans="1:14" ht="18.75" hidden="1">
      <c r="A31" s="1" t="s">
        <v>39</v>
      </c>
      <c r="B31" s="5">
        <f t="shared" si="4"/>
        <v>6.7421503209563376</v>
      </c>
      <c r="C31" s="5"/>
      <c r="D31" s="5">
        <f t="shared" si="5"/>
        <v>848772.52251353394</v>
      </c>
      <c r="H31" s="1" t="s">
        <v>39</v>
      </c>
      <c r="I31" s="3">
        <v>-1352.6050562</v>
      </c>
      <c r="J31" s="3">
        <f>-526.9604797</f>
        <v>-526.96047969999995</v>
      </c>
      <c r="K31" s="3">
        <v>-99.537066499999995</v>
      </c>
      <c r="L31" s="3">
        <v>-726.09676569999999</v>
      </c>
      <c r="M31" s="3"/>
      <c r="N31" s="3"/>
    </row>
    <row r="32" spans="1:14" ht="18.75" hidden="1">
      <c r="A32" s="1" t="s">
        <v>38</v>
      </c>
      <c r="B32" s="5">
        <f t="shared" si="4"/>
        <v>55.6991646230518</v>
      </c>
      <c r="C32" s="5"/>
      <c r="D32" s="5">
        <f t="shared" si="5"/>
        <v>849241.18381944718</v>
      </c>
      <c r="H32" s="1" t="s">
        <v>38</v>
      </c>
      <c r="I32" s="3">
        <v>-1353.3519154999999</v>
      </c>
      <c r="J32" s="3">
        <v>-527.02540620000002</v>
      </c>
      <c r="K32" s="3">
        <v>-99.612106100000005</v>
      </c>
      <c r="L32" s="3">
        <v>-726.62564093485003</v>
      </c>
      <c r="M32" s="3"/>
      <c r="N32" s="3"/>
    </row>
    <row r="33" spans="1:14" ht="18.75" hidden="1">
      <c r="A33" s="1" t="s">
        <v>39</v>
      </c>
      <c r="B33" s="5">
        <f t="shared" si="4"/>
        <v>49.36944168937022</v>
      </c>
      <c r="C33" s="5"/>
      <c r="D33" s="5">
        <f t="shared" si="5"/>
        <v>849241.18381944718</v>
      </c>
      <c r="H33" s="1" t="s">
        <v>39</v>
      </c>
      <c r="I33" s="3">
        <v>-1353.3519154999999</v>
      </c>
      <c r="J33" s="3">
        <v>-527.02540620000002</v>
      </c>
      <c r="K33" s="3">
        <v>-99.613718199999994</v>
      </c>
      <c r="L33" s="3">
        <v>-726.63411588999998</v>
      </c>
      <c r="M33" s="3"/>
      <c r="N33" s="3"/>
    </row>
    <row r="34" spans="1:14" ht="18.75" hidden="1">
      <c r="A34" s="1" t="s">
        <v>41</v>
      </c>
      <c r="B34" s="5">
        <f t="shared" si="4"/>
        <v>34.420276595845948</v>
      </c>
      <c r="C34" s="5"/>
      <c r="D34" s="5">
        <f t="shared" si="5"/>
        <v>849241.18381944718</v>
      </c>
      <c r="H34" s="1" t="s">
        <v>41</v>
      </c>
      <c r="I34" s="3">
        <v>-1353.3519154999999</v>
      </c>
      <c r="J34" s="3">
        <v>-527.02540620000002</v>
      </c>
      <c r="K34" s="3">
        <v>-99.612106100000005</v>
      </c>
      <c r="L34" s="3">
        <v>-726.65955099999996</v>
      </c>
      <c r="M34" s="3"/>
      <c r="N34" s="3"/>
    </row>
    <row r="35" spans="1:14" ht="18.75" hidden="1">
      <c r="A35" s="1" t="s">
        <v>39</v>
      </c>
      <c r="B35" s="5">
        <f t="shared" si="4"/>
        <v>11.608549244226186</v>
      </c>
      <c r="C35" s="5"/>
      <c r="D35" s="5">
        <f t="shared" si="5"/>
        <v>849241.18381944718</v>
      </c>
      <c r="H35" s="1" t="s">
        <v>39</v>
      </c>
      <c r="I35" s="3">
        <v>-1353.3519154999999</v>
      </c>
      <c r="J35" s="3">
        <v>-527.02540620000002</v>
      </c>
      <c r="K35" s="3">
        <v>-99.613718199999994</v>
      </c>
      <c r="L35" s="3">
        <v>-726.69429170000001</v>
      </c>
      <c r="M35" s="3"/>
      <c r="N35" s="3"/>
    </row>
    <row r="36" spans="1:14" ht="18.75">
      <c r="A36" s="1" t="s">
        <v>7</v>
      </c>
      <c r="B36" s="5">
        <f t="shared" si="4"/>
        <v>1.4545042700374498</v>
      </c>
      <c r="C36" s="5">
        <f>((J36+M36)-I36)*627.5095</f>
        <v>-122.81107651297367</v>
      </c>
      <c r="D36" s="5">
        <f>(N36-I36)*627.5095</f>
        <v>27.350252561289686</v>
      </c>
      <c r="H36" s="1" t="s">
        <v>7</v>
      </c>
      <c r="I36" s="3">
        <v>-1353.4709726000001</v>
      </c>
      <c r="J36" s="3">
        <v>-527.051151</v>
      </c>
      <c r="K36" s="3">
        <v>-99.627826999999996</v>
      </c>
      <c r="L36" s="3">
        <v>-726.78967669999997</v>
      </c>
      <c r="M36" s="3">
        <v>-826.61553349999997</v>
      </c>
      <c r="N36" s="3">
        <v>-1353.4273872000001</v>
      </c>
    </row>
    <row r="37" spans="1:14" ht="18.75">
      <c r="A37" s="1" t="s">
        <v>23</v>
      </c>
      <c r="B37" s="3">
        <v>1.8158529999999999E-2</v>
      </c>
      <c r="I37" s="3">
        <v>1.8158529999999999E-2</v>
      </c>
      <c r="N37" s="3">
        <v>1.496024E-2</v>
      </c>
    </row>
    <row r="40" spans="1:14" ht="21">
      <c r="A40" s="2" t="s">
        <v>14</v>
      </c>
      <c r="B40" s="1" t="s">
        <v>0</v>
      </c>
      <c r="C40" s="1" t="s">
        <v>3</v>
      </c>
      <c r="D40" s="1" t="s">
        <v>71</v>
      </c>
      <c r="H40" s="2" t="s">
        <v>8</v>
      </c>
      <c r="I40" s="2" t="s">
        <v>14</v>
      </c>
      <c r="J40" s="1" t="s">
        <v>16</v>
      </c>
      <c r="K40" s="1" t="s">
        <v>1</v>
      </c>
      <c r="L40" s="1" t="s">
        <v>10</v>
      </c>
      <c r="M40" s="1" t="s">
        <v>11</v>
      </c>
      <c r="N40" s="1" t="s">
        <v>21</v>
      </c>
    </row>
    <row r="41" spans="1:14" ht="18.75">
      <c r="A41" s="1" t="s">
        <v>28</v>
      </c>
      <c r="B41" s="5">
        <f>((K41+J41+L41)-I41)*627.5095</f>
        <v>19.820828821609247</v>
      </c>
      <c r="C41" s="5">
        <f>((J41+M41)-I41)*627.5095</f>
        <v>-99.773006484640447</v>
      </c>
      <c r="D41" s="5">
        <f t="shared" ref="D41:D42" si="6">(N41-I41)*627.5095</f>
        <v>38.505614444661433</v>
      </c>
      <c r="H41" s="1" t="s">
        <v>28</v>
      </c>
      <c r="I41" s="3">
        <v>-3581.3315016000001</v>
      </c>
      <c r="J41" s="3">
        <v>-2753.7639300000001</v>
      </c>
      <c r="K41" s="3">
        <v>-99.739500000000007</v>
      </c>
      <c r="L41" s="19">
        <v>-727.79648510000004</v>
      </c>
      <c r="M41" s="19">
        <v>-827.72657000000004</v>
      </c>
      <c r="N41" s="19">
        <v>-3581.2701390000002</v>
      </c>
    </row>
    <row r="42" spans="1:14" ht="18.75">
      <c r="A42" s="1" t="s">
        <v>29</v>
      </c>
      <c r="B42" s="5">
        <f>((K42+J42+L42)-I42)*627.5095</f>
        <v>21.127742857162755</v>
      </c>
      <c r="C42" s="5">
        <f>((J42+M42)-I42)*627.5095</f>
        <v>-99.593225013094667</v>
      </c>
      <c r="D42" s="5">
        <f t="shared" si="6"/>
        <v>37.411865386283317</v>
      </c>
      <c r="H42" s="1" t="s">
        <v>29</v>
      </c>
      <c r="I42" s="3">
        <v>-3581.6254058</v>
      </c>
      <c r="J42" s="3">
        <v>-2753.8370859000001</v>
      </c>
      <c r="K42" s="3">
        <v>-99.766139999999993</v>
      </c>
      <c r="L42" s="19">
        <v>-727.98851070000001</v>
      </c>
      <c r="M42" s="3">
        <v>-827.94703179999999</v>
      </c>
      <c r="N42" s="19">
        <v>-3581.5657861999998</v>
      </c>
    </row>
    <row r="43" spans="1:14" ht="18.75">
      <c r="A43" s="1" t="s">
        <v>4</v>
      </c>
      <c r="B43" s="5">
        <f>((K43+J43+L43)-I43)*627.5095</f>
        <v>18.231723763911944</v>
      </c>
      <c r="C43" s="5">
        <f>((J43+M43)-I43)*627.5095</f>
        <v>-100.78455179865477</v>
      </c>
      <c r="D43" s="5">
        <f>(N43-I43)*627.5095</f>
        <v>39.623459867835777</v>
      </c>
      <c r="H43" s="1" t="s">
        <v>4</v>
      </c>
      <c r="I43" s="3">
        <v>-3581.3130765999999</v>
      </c>
      <c r="J43" s="3">
        <v>-2753.9366599999998</v>
      </c>
      <c r="K43" s="3">
        <v>-99.71669</v>
      </c>
      <c r="L43" s="3">
        <v>-727.63067249999995</v>
      </c>
      <c r="M43" s="3">
        <v>-827.53702699999997</v>
      </c>
      <c r="N43" s="3">
        <v>-3581.2499326000002</v>
      </c>
    </row>
    <row r="44" spans="1:14" ht="18.75">
      <c r="A44" s="1" t="s">
        <v>5</v>
      </c>
      <c r="B44" s="5">
        <f>((K44+J44+L44)-I44)*627.5095</f>
        <v>19.493080609866201</v>
      </c>
      <c r="C44" s="5">
        <f>((J44+M44)-I44)*627.5095</f>
        <v>-100.58989835200367</v>
      </c>
      <c r="D44" s="5">
        <f>(N44-I44)*627.5095</f>
        <v>38.464261568765778</v>
      </c>
      <c r="H44" s="1" t="s">
        <v>5</v>
      </c>
      <c r="I44" s="3">
        <v>-3581.5976018000001</v>
      </c>
      <c r="J44" s="3">
        <v>-2754.0097442000001</v>
      </c>
      <c r="K44" s="3">
        <v>-99.7425724</v>
      </c>
      <c r="L44" s="3">
        <v>-727.81422099999997</v>
      </c>
      <c r="M44" s="3">
        <v>-827.74815779999994</v>
      </c>
      <c r="N44" s="3">
        <v>-3581.5363050999999</v>
      </c>
    </row>
    <row r="45" spans="1:14" ht="18.75">
      <c r="A45" s="1" t="s">
        <v>6</v>
      </c>
      <c r="B45" s="5">
        <f>((K45+J45+L45)-I45)*627.5095</f>
        <v>52.398486521827238</v>
      </c>
      <c r="C45" s="5">
        <f>((J45+M45)-I45)*627.5095</f>
        <v>-97.492887965547098</v>
      </c>
      <c r="D45" s="5">
        <f>(N45-I45)*627.5095</f>
        <v>38.393478496944986</v>
      </c>
      <c r="H45" s="1" t="s">
        <v>6</v>
      </c>
      <c r="I45" s="3">
        <v>-3577.8066239</v>
      </c>
      <c r="J45" s="3">
        <v>-2752.1222600000001</v>
      </c>
      <c r="K45" s="3">
        <v>-99.535699100000002</v>
      </c>
      <c r="L45" s="3">
        <v>-726.06516250000004</v>
      </c>
      <c r="M45" s="3">
        <v>-825.83972870000002</v>
      </c>
      <c r="N45" s="3">
        <v>-3577.7454400000001</v>
      </c>
    </row>
    <row r="46" spans="1:14" ht="18.75" hidden="1">
      <c r="A46" s="1" t="s">
        <v>39</v>
      </c>
      <c r="B46" s="5">
        <f t="shared" ref="B46:B53" si="7">((K46+J46+L46)-I46)*627.5095</f>
        <v>52.485271085607941</v>
      </c>
      <c r="C46" s="5">
        <f t="shared" ref="C46:C53" si="8">((J46+M46)-I46)*627.5095</f>
        <v>518124.78234870697</v>
      </c>
      <c r="D46" s="5">
        <f t="shared" ref="D46:D52" si="9">(N46-I46)*627.5095</f>
        <v>2245107.6456601769</v>
      </c>
      <c r="H46" s="1" t="s">
        <v>39</v>
      </c>
      <c r="I46" s="3">
        <v>-3577.8066239</v>
      </c>
      <c r="J46" s="3">
        <v>-2752.1222600000001</v>
      </c>
      <c r="K46" s="3">
        <v>-99.537066499999995</v>
      </c>
      <c r="L46" s="3">
        <v>-726.06365679999999</v>
      </c>
      <c r="M46" s="3"/>
      <c r="N46" s="3"/>
    </row>
    <row r="47" spans="1:14" ht="18.75" hidden="1">
      <c r="A47" s="1" t="s">
        <v>40</v>
      </c>
      <c r="B47" s="5">
        <f t="shared" si="7"/>
        <v>52.397921763257258</v>
      </c>
      <c r="C47" s="5">
        <f t="shared" si="8"/>
        <v>518124.78234870697</v>
      </c>
      <c r="D47" s="5">
        <f t="shared" si="9"/>
        <v>2245107.6456601769</v>
      </c>
      <c r="H47" s="1" t="s">
        <v>40</v>
      </c>
      <c r="I47" s="3">
        <v>-3577.8066239</v>
      </c>
      <c r="J47" s="3">
        <v>-2752.1222600000001</v>
      </c>
      <c r="K47" s="3">
        <v>-99.535700000000006</v>
      </c>
      <c r="L47" s="3">
        <v>-726.06516250000004</v>
      </c>
      <c r="M47" s="3"/>
      <c r="N47" s="3"/>
    </row>
    <row r="48" spans="1:14" ht="18.75" hidden="1">
      <c r="A48" s="1" t="s">
        <v>39</v>
      </c>
      <c r="B48" s="5">
        <f t="shared" si="7"/>
        <v>31.709121800985351</v>
      </c>
      <c r="C48" s="5">
        <f t="shared" si="8"/>
        <v>518124.78234870697</v>
      </c>
      <c r="D48" s="5">
        <f t="shared" si="9"/>
        <v>2245107.6456601769</v>
      </c>
      <c r="H48" s="1" t="s">
        <v>39</v>
      </c>
      <c r="I48" s="3">
        <v>-3577.8066239</v>
      </c>
      <c r="J48" s="3">
        <v>-2752.1222600000001</v>
      </c>
      <c r="K48" s="3">
        <v>-99.537066499999995</v>
      </c>
      <c r="L48" s="3">
        <v>-726.09676569999999</v>
      </c>
      <c r="M48" s="3"/>
      <c r="N48" s="3"/>
    </row>
    <row r="49" spans="1:14" ht="18.75" hidden="1">
      <c r="A49" s="1" t="s">
        <v>38</v>
      </c>
      <c r="B49" s="5">
        <f t="shared" si="7"/>
        <v>81.035739199003103</v>
      </c>
      <c r="C49" s="5">
        <f t="shared" si="8"/>
        <v>518553.07126216427</v>
      </c>
      <c r="D49" s="5">
        <f t="shared" si="9"/>
        <v>2245643.7747795</v>
      </c>
      <c r="H49" s="1" t="s">
        <v>38</v>
      </c>
      <c r="I49" s="3">
        <v>-3578.6610000000001</v>
      </c>
      <c r="J49" s="3">
        <v>-2752.2941142999998</v>
      </c>
      <c r="K49" s="3">
        <v>-99.612106100000005</v>
      </c>
      <c r="L49" s="3">
        <v>-726.62564093485003</v>
      </c>
      <c r="M49" s="3"/>
      <c r="N49" s="3"/>
    </row>
    <row r="50" spans="1:14" ht="18.75" hidden="1">
      <c r="A50" s="1" t="s">
        <v>39</v>
      </c>
      <c r="B50" s="5">
        <f t="shared" si="7"/>
        <v>74.706016265321523</v>
      </c>
      <c r="C50" s="5">
        <f t="shared" si="8"/>
        <v>518553.07126216427</v>
      </c>
      <c r="D50" s="5">
        <f t="shared" si="9"/>
        <v>2245643.7747795</v>
      </c>
      <c r="H50" s="1" t="s">
        <v>39</v>
      </c>
      <c r="I50" s="3">
        <v>-3578.6610000000001</v>
      </c>
      <c r="J50" s="3">
        <v>-2752.2941142999998</v>
      </c>
      <c r="K50" s="3">
        <v>-99.613718199999994</v>
      </c>
      <c r="L50" s="3">
        <v>-726.63411588999998</v>
      </c>
      <c r="M50" s="3"/>
      <c r="N50" s="3"/>
    </row>
    <row r="51" spans="1:14" ht="18.75" hidden="1">
      <c r="A51" s="1" t="s">
        <v>41</v>
      </c>
      <c r="B51" s="5">
        <f t="shared" si="7"/>
        <v>59.756851171797251</v>
      </c>
      <c r="C51" s="5">
        <f t="shared" si="8"/>
        <v>518553.07126216427</v>
      </c>
      <c r="D51" s="5">
        <f t="shared" si="9"/>
        <v>2245643.7747795</v>
      </c>
      <c r="H51" s="1" t="s">
        <v>41</v>
      </c>
      <c r="I51" s="3">
        <v>-3578.6610000000001</v>
      </c>
      <c r="J51" s="3">
        <v>-2752.2941142999998</v>
      </c>
      <c r="K51" s="3">
        <v>-99.612106100000005</v>
      </c>
      <c r="L51" s="3">
        <v>-726.65955099999996</v>
      </c>
      <c r="M51" s="3"/>
      <c r="N51" s="3"/>
    </row>
    <row r="52" spans="1:14" ht="18.75" hidden="1">
      <c r="A52" s="1" t="s">
        <v>39</v>
      </c>
      <c r="B52" s="5">
        <f t="shared" si="7"/>
        <v>36.945123820034816</v>
      </c>
      <c r="C52" s="5">
        <f t="shared" si="8"/>
        <v>518553.07126216427</v>
      </c>
      <c r="D52" s="5">
        <f t="shared" si="9"/>
        <v>2245643.7747795</v>
      </c>
      <c r="H52" s="1" t="s">
        <v>39</v>
      </c>
      <c r="I52" s="3">
        <v>-3578.6610000000001</v>
      </c>
      <c r="J52" s="3">
        <v>-2752.2941142999998</v>
      </c>
      <c r="K52" s="3">
        <v>-99.613718199999994</v>
      </c>
      <c r="L52" s="3">
        <v>-726.69429170000001</v>
      </c>
      <c r="M52" s="3"/>
      <c r="N52" s="3"/>
    </row>
    <row r="53" spans="1:14" ht="18.75">
      <c r="A53" s="1" t="s">
        <v>7</v>
      </c>
      <c r="B53" s="5">
        <f t="shared" si="7"/>
        <v>25.824274959289948</v>
      </c>
      <c r="C53" s="5">
        <f t="shared" si="8"/>
        <v>-98.44130582372118</v>
      </c>
      <c r="D53" s="5">
        <f>(N53-I53)*627.5095</f>
        <v>35.994509678723297</v>
      </c>
      <c r="H53" s="1" t="s">
        <v>7</v>
      </c>
      <c r="I53" s="3">
        <v>-3578.7703369000001</v>
      </c>
      <c r="J53" s="3">
        <v>-2752.3116795999999</v>
      </c>
      <c r="K53" s="3">
        <v>-99.627826999999996</v>
      </c>
      <c r="L53" s="3">
        <v>-726.78967669999997</v>
      </c>
      <c r="M53" s="3">
        <v>-826.61553349999997</v>
      </c>
      <c r="N53" s="3">
        <v>-3578.7129759999998</v>
      </c>
    </row>
    <row r="54" spans="1:14" ht="18.75">
      <c r="N54" s="3">
        <v>1.4281200000000001E-2</v>
      </c>
    </row>
    <row r="57" spans="1:14" ht="21">
      <c r="A57" s="2" t="s">
        <v>15</v>
      </c>
      <c r="B57" s="1" t="s">
        <v>0</v>
      </c>
      <c r="C57" s="1" t="s">
        <v>3</v>
      </c>
      <c r="D57" s="1" t="s">
        <v>71</v>
      </c>
      <c r="H57" s="2" t="s">
        <v>8</v>
      </c>
      <c r="I57" s="2" t="s">
        <v>15</v>
      </c>
      <c r="J57" s="1" t="s">
        <v>17</v>
      </c>
      <c r="K57" s="1" t="s">
        <v>1</v>
      </c>
      <c r="L57" s="1" t="s">
        <v>10</v>
      </c>
      <c r="M57" s="1" t="s">
        <v>11</v>
      </c>
      <c r="N57" s="1" t="s">
        <v>21</v>
      </c>
    </row>
    <row r="58" spans="1:14" ht="18.75">
      <c r="A58" s="1" t="s">
        <v>28</v>
      </c>
      <c r="B58" s="5">
        <f t="shared" ref="B58:B59" si="10">((K58+J58+L58)-I58)*627.5095</f>
        <v>44.347978893463903</v>
      </c>
      <c r="C58" s="5">
        <f>((J58+M58)-I58)*627.5095</f>
        <v>-75.245856413071152</v>
      </c>
      <c r="D58" s="5">
        <f t="shared" ref="D58:D59" si="11">(N58-I58)*627.5095</f>
        <v>46.095153594332899</v>
      </c>
      <c r="H58" s="1" t="s">
        <v>28</v>
      </c>
      <c r="I58" s="3">
        <v>-1157.0657180999999</v>
      </c>
      <c r="J58" s="3">
        <v>-329.45906000000002</v>
      </c>
      <c r="K58" s="3">
        <v>-99.739500000000007</v>
      </c>
      <c r="L58" s="19">
        <v>-727.79648510000004</v>
      </c>
      <c r="M58" s="19">
        <v>-827.72657000000004</v>
      </c>
      <c r="N58" s="1">
        <v>-1156.9922607999999</v>
      </c>
    </row>
    <row r="59" spans="1:14" ht="18.75">
      <c r="A59" s="1" t="s">
        <v>29</v>
      </c>
      <c r="B59" s="5">
        <f t="shared" si="10"/>
        <v>46.055118488148494</v>
      </c>
      <c r="C59" s="5">
        <f>((J59+M59)-I59)*627.5095</f>
        <v>-74.665849382251608</v>
      </c>
      <c r="D59" s="5">
        <f t="shared" si="11"/>
        <v>44.32105873596047</v>
      </c>
      <c r="H59" s="1" t="s">
        <v>29</v>
      </c>
      <c r="I59" s="3">
        <v>-1157.2943333999999</v>
      </c>
      <c r="J59" s="3">
        <v>-329.46628920000001</v>
      </c>
      <c r="K59" s="3">
        <v>-99.766139999999993</v>
      </c>
      <c r="L59" s="19">
        <v>-727.98851070000001</v>
      </c>
      <c r="M59" s="3">
        <v>-827.94703179999999</v>
      </c>
      <c r="N59" s="1">
        <v>-1157.2237032999999</v>
      </c>
    </row>
    <row r="60" spans="1:14" ht="18.75">
      <c r="A60" s="1" t="s">
        <v>4</v>
      </c>
      <c r="B60" s="5">
        <f>((K60+J60+L60)-I60)*627.5095</f>
        <v>43.821059166509947</v>
      </c>
      <c r="C60" s="5">
        <f>((J60+M60)-I60)*627.5095</f>
        <v>-75.195216396342119</v>
      </c>
      <c r="D60" s="5">
        <f>(N60-I60)*627.5095</f>
        <v>47.543257267529313</v>
      </c>
      <c r="H60" s="1" t="s">
        <v>4</v>
      </c>
      <c r="I60" s="3">
        <v>-1156.9030058000001</v>
      </c>
      <c r="J60" s="3">
        <v>-329.48581000000001</v>
      </c>
      <c r="K60" s="3">
        <v>-99.71669</v>
      </c>
      <c r="L60" s="3">
        <v>-727.63067249999995</v>
      </c>
      <c r="M60" s="3">
        <v>-827.53702699999997</v>
      </c>
      <c r="N60" s="3">
        <v>-1156.8272408</v>
      </c>
    </row>
    <row r="61" spans="1:14" ht="18.75">
      <c r="A61" s="1" t="s">
        <v>5</v>
      </c>
      <c r="B61" s="5">
        <f>((K61+J61+L61)-I61)*627.5095</f>
        <v>45.379353507713766</v>
      </c>
      <c r="C61" s="5">
        <f>((J61+M61)-I61)*627.5095</f>
        <v>-74.703625454013434</v>
      </c>
      <c r="D61" s="5">
        <f>(N61-I61)*627.5095</f>
        <v>45.637197161347572</v>
      </c>
      <c r="H61" s="1" t="s">
        <v>5</v>
      </c>
      <c r="I61" s="3">
        <v>-1157.1220828</v>
      </c>
      <c r="J61" s="3">
        <v>-329.49297280000002</v>
      </c>
      <c r="K61" s="3">
        <v>-99.7425724</v>
      </c>
      <c r="L61" s="3">
        <v>-727.81422099999997</v>
      </c>
      <c r="M61" s="3">
        <v>-827.74815779999994</v>
      </c>
      <c r="N61" s="3">
        <v>-1157.0493552999999</v>
      </c>
    </row>
    <row r="62" spans="1:14" ht="18.75">
      <c r="A62" s="1" t="s">
        <v>6</v>
      </c>
      <c r="B62" s="5">
        <f>((K62+J62+L62)-I62)*627.5095</f>
        <v>83.732106638190174</v>
      </c>
      <c r="C62" s="5">
        <f>((J62+M62)-I62)*627.5095</f>
        <v>-66.159267849326852</v>
      </c>
      <c r="D62" s="5">
        <f>(N62-I62)*627.5095</f>
        <v>47.204841394099184</v>
      </c>
      <c r="H62" s="1" t="s">
        <v>6</v>
      </c>
      <c r="I62" s="3">
        <v>-1154.1593472</v>
      </c>
      <c r="J62" s="3">
        <v>-328.42505</v>
      </c>
      <c r="K62" s="3">
        <v>-99.535699100000002</v>
      </c>
      <c r="L62" s="3">
        <v>-726.06516250000004</v>
      </c>
      <c r="M62" s="3">
        <v>-825.83972870000002</v>
      </c>
      <c r="N62" s="3">
        <v>-1154.0841215</v>
      </c>
    </row>
    <row r="63" spans="1:14" ht="18.75" hidden="1">
      <c r="A63" s="1" t="s">
        <v>39</v>
      </c>
      <c r="B63" s="5">
        <f t="shared" ref="B63:B70" si="12">((K63+J63+L63)-I63)*627.5095</f>
        <v>83.818891202113548</v>
      </c>
      <c r="C63" s="5">
        <f t="shared" ref="C63:C70" si="13">((J63+M63)-I63)*627.5095</f>
        <v>518156.11596882332</v>
      </c>
      <c r="D63" s="5">
        <f t="shared" ref="D63:D69" si="14">(N63-I63)*627.5095</f>
        <v>724245.95488179836</v>
      </c>
      <c r="H63" s="1" t="s">
        <v>39</v>
      </c>
      <c r="I63" s="3">
        <v>-1154.1593472</v>
      </c>
      <c r="J63" s="3">
        <v>-328.42505</v>
      </c>
      <c r="K63" s="3">
        <v>-99.537066499999995</v>
      </c>
      <c r="L63" s="3">
        <v>-726.06365679999999</v>
      </c>
      <c r="M63" s="3"/>
      <c r="N63" s="3"/>
    </row>
    <row r="64" spans="1:14" ht="18.75" hidden="1">
      <c r="A64" s="1" t="s">
        <v>40</v>
      </c>
      <c r="B64" s="5">
        <f t="shared" si="12"/>
        <v>83.731541879620195</v>
      </c>
      <c r="C64" s="5">
        <f t="shared" si="13"/>
        <v>518156.11596882332</v>
      </c>
      <c r="D64" s="5">
        <f t="shared" si="14"/>
        <v>724245.95488179836</v>
      </c>
      <c r="H64" s="1" t="s">
        <v>40</v>
      </c>
      <c r="I64" s="3">
        <v>-1154.1593472</v>
      </c>
      <c r="J64" s="3">
        <v>-328.42505</v>
      </c>
      <c r="K64" s="3">
        <v>-99.535700000000006</v>
      </c>
      <c r="L64" s="3">
        <v>-726.06516250000004</v>
      </c>
      <c r="M64" s="3"/>
      <c r="N64" s="3"/>
    </row>
    <row r="65" spans="1:14" ht="18.75" hidden="1">
      <c r="A65" s="1" t="s">
        <v>39</v>
      </c>
      <c r="B65" s="5">
        <f t="shared" si="12"/>
        <v>63.042741917490957</v>
      </c>
      <c r="C65" s="5">
        <f t="shared" si="13"/>
        <v>518156.11596882332</v>
      </c>
      <c r="D65" s="5">
        <f t="shared" si="14"/>
        <v>724245.95488179836</v>
      </c>
      <c r="H65" s="1" t="s">
        <v>39</v>
      </c>
      <c r="I65" s="3">
        <v>-1154.1593472</v>
      </c>
      <c r="J65" s="3">
        <v>-328.42505</v>
      </c>
      <c r="K65" s="3">
        <v>-99.537066499999995</v>
      </c>
      <c r="L65" s="3">
        <v>-726.09676569999999</v>
      </c>
      <c r="M65" s="3"/>
      <c r="N65" s="3"/>
    </row>
    <row r="66" spans="1:14" ht="18.75" hidden="1">
      <c r="A66" s="1" t="s">
        <v>38</v>
      </c>
      <c r="B66" s="5">
        <f t="shared" si="12"/>
        <v>112.4806310568072</v>
      </c>
      <c r="C66" s="5">
        <f t="shared" si="13"/>
        <v>518584.51615402213</v>
      </c>
      <c r="D66" s="5">
        <f t="shared" si="14"/>
        <v>724752.20552709175</v>
      </c>
      <c r="H66" s="1" t="s">
        <v>38</v>
      </c>
      <c r="I66" s="3">
        <v>-1154.9661089228</v>
      </c>
      <c r="J66" s="3">
        <v>-328.5491126</v>
      </c>
      <c r="K66" s="3">
        <v>-99.612106100000005</v>
      </c>
      <c r="L66" s="3">
        <v>-726.62564093485003</v>
      </c>
      <c r="M66" s="3"/>
      <c r="N66" s="3"/>
    </row>
    <row r="67" spans="1:14" ht="18.75" hidden="1">
      <c r="A67" s="1" t="s">
        <v>39</v>
      </c>
      <c r="B67" s="5">
        <f t="shared" si="12"/>
        <v>106.15090812326829</v>
      </c>
      <c r="C67" s="5">
        <f t="shared" si="13"/>
        <v>518584.51615402213</v>
      </c>
      <c r="D67" s="5">
        <f t="shared" si="14"/>
        <v>724752.20552709175</v>
      </c>
      <c r="H67" s="1" t="s">
        <v>39</v>
      </c>
      <c r="I67" s="3">
        <v>-1154.9661089228</v>
      </c>
      <c r="J67" s="3">
        <v>-328.5491126</v>
      </c>
      <c r="K67" s="3">
        <v>-99.613718199999994</v>
      </c>
      <c r="L67" s="3">
        <v>-726.63411588999998</v>
      </c>
      <c r="M67" s="3"/>
      <c r="N67" s="3"/>
    </row>
    <row r="68" spans="1:14" ht="18.75" hidden="1">
      <c r="A68" s="1" t="s">
        <v>41</v>
      </c>
      <c r="B68" s="5">
        <f t="shared" si="12"/>
        <v>91.201743029601346</v>
      </c>
      <c r="C68" s="5">
        <f t="shared" si="13"/>
        <v>518584.51615402213</v>
      </c>
      <c r="D68" s="5">
        <f t="shared" si="14"/>
        <v>724752.20552709175</v>
      </c>
      <c r="H68" s="1" t="s">
        <v>41</v>
      </c>
      <c r="I68" s="3">
        <v>-1154.9661089228</v>
      </c>
      <c r="J68" s="3">
        <v>-328.5491126</v>
      </c>
      <c r="K68" s="3">
        <v>-99.612106100000005</v>
      </c>
      <c r="L68" s="3">
        <v>-726.65955099999996</v>
      </c>
      <c r="M68" s="3"/>
      <c r="N68" s="3"/>
    </row>
    <row r="69" spans="1:14" ht="18.75" hidden="1">
      <c r="A69" s="1" t="s">
        <v>39</v>
      </c>
      <c r="B69" s="5">
        <f t="shared" si="12"/>
        <v>68.39001567798158</v>
      </c>
      <c r="C69" s="5">
        <f t="shared" si="13"/>
        <v>518584.51615402213</v>
      </c>
      <c r="D69" s="5">
        <f t="shared" si="14"/>
        <v>724752.20552709175</v>
      </c>
      <c r="H69" s="1" t="s">
        <v>39</v>
      </c>
      <c r="I69" s="3">
        <v>-1154.9661089228</v>
      </c>
      <c r="J69" s="3">
        <v>-328.5491126</v>
      </c>
      <c r="K69" s="3">
        <v>-99.613718199999994</v>
      </c>
      <c r="L69" s="3">
        <v>-726.69429170000001</v>
      </c>
      <c r="M69" s="3"/>
      <c r="N69" s="3"/>
    </row>
    <row r="70" spans="1:14" ht="18.75">
      <c r="A70" s="1" t="s">
        <v>7</v>
      </c>
      <c r="B70" s="5">
        <f t="shared" si="12"/>
        <v>56.554795695034812</v>
      </c>
      <c r="C70" s="5">
        <f t="shared" si="13"/>
        <v>-67.710785087976319</v>
      </c>
      <c r="D70" s="5">
        <f>(N70-I70)*627.5095</f>
        <v>43.99927186434536</v>
      </c>
      <c r="H70" s="1" t="s">
        <v>7</v>
      </c>
      <c r="I70" s="3">
        <v>-1155.0715614999999</v>
      </c>
      <c r="J70" s="3">
        <v>-328.56393200000002</v>
      </c>
      <c r="K70" s="3">
        <v>-99.627826999999996</v>
      </c>
      <c r="L70" s="3">
        <v>-726.78967669999997</v>
      </c>
      <c r="M70" s="3">
        <v>-826.61553349999997</v>
      </c>
      <c r="N70" s="3">
        <v>-1155.0014441999999</v>
      </c>
    </row>
    <row r="71" spans="1:14" ht="18.75" hidden="1">
      <c r="A71" s="1" t="s">
        <v>60</v>
      </c>
      <c r="B71" s="5">
        <f>((K71+J71+L71)-I71)*627.5095</f>
        <v>44.951517530652389</v>
      </c>
      <c r="C71" s="41"/>
      <c r="D71" s="5"/>
      <c r="H71" s="1" t="s">
        <v>60</v>
      </c>
      <c r="I71" s="3">
        <v>-1155.5407998000001</v>
      </c>
      <c r="J71" s="3">
        <v>-328.28397200000001</v>
      </c>
      <c r="K71" s="3">
        <v>-99.704993400000006</v>
      </c>
      <c r="L71" s="19">
        <v>-727.48019959999999</v>
      </c>
      <c r="M71" s="42"/>
      <c r="N71" s="1"/>
    </row>
    <row r="72" spans="1:14" ht="18.75" hidden="1">
      <c r="A72" s="1" t="s">
        <v>61</v>
      </c>
      <c r="B72" s="5">
        <f>((K72+J72+L72)-I72)*627.5095</f>
        <v>48.533781013168358</v>
      </c>
      <c r="C72" s="41"/>
      <c r="D72" s="5"/>
      <c r="H72" s="1" t="s">
        <v>61</v>
      </c>
      <c r="I72" s="3">
        <v>-1155.7382396999999</v>
      </c>
      <c r="J72" s="3">
        <v>-328.29172579999999</v>
      </c>
      <c r="K72" s="3">
        <v>-99.724869999999996</v>
      </c>
      <c r="L72" s="19">
        <v>-727.64430040000002</v>
      </c>
      <c r="M72" s="42"/>
      <c r="N72" s="1"/>
    </row>
    <row r="73" spans="1:14" ht="18.75" hidden="1">
      <c r="A73" s="1" t="s">
        <v>62</v>
      </c>
      <c r="B73" s="5">
        <f>((K73+J73+L73)-I73)*627.5095</f>
        <v>59.393021163574282</v>
      </c>
      <c r="C73" s="41"/>
      <c r="D73" s="5"/>
      <c r="H73" s="1" t="s">
        <v>62</v>
      </c>
      <c r="I73" s="3">
        <v>-1156.0751579</v>
      </c>
      <c r="J73" s="3">
        <v>-329.07969300000002</v>
      </c>
      <c r="K73" s="3">
        <v>-99.657117799999995</v>
      </c>
      <c r="L73" s="3">
        <v>-727.24369830000001</v>
      </c>
      <c r="N73" s="3"/>
    </row>
    <row r="74" spans="1:14" ht="18.75" hidden="1">
      <c r="A74" s="1" t="s">
        <v>63</v>
      </c>
      <c r="B74" s="5"/>
      <c r="C74" s="41"/>
      <c r="D74" s="5"/>
      <c r="H74" s="1" t="s">
        <v>63</v>
      </c>
      <c r="I74" s="3">
        <v>-1156.4736261</v>
      </c>
      <c r="J74" s="3">
        <v>-329.12248360000001</v>
      </c>
      <c r="K74" s="3">
        <v>-99.7023425</v>
      </c>
      <c r="L74" s="3" t="s">
        <v>69</v>
      </c>
      <c r="N74" s="3"/>
    </row>
    <row r="76" spans="1:14" ht="18.75">
      <c r="A76" s="1"/>
      <c r="B76" s="50"/>
    </row>
    <row r="77" spans="1:14" ht="18.75">
      <c r="A77" s="1"/>
      <c r="B77" s="50"/>
      <c r="J77" s="6"/>
      <c r="K77" s="3"/>
    </row>
    <row r="78" spans="1:14" ht="18.75">
      <c r="A78" s="1"/>
    </row>
    <row r="79" spans="1:14" ht="18.75">
      <c r="A79" s="1"/>
    </row>
    <row r="80" spans="1:14" ht="18.75">
      <c r="A80" s="1"/>
      <c r="B80" s="50"/>
    </row>
    <row r="81" spans="1:2" ht="18.75">
      <c r="A81" s="1"/>
      <c r="B81" s="50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8"/>
  <sheetViews>
    <sheetView topLeftCell="A25" workbookViewId="0">
      <selection activeCell="B35" sqref="B35:E48"/>
    </sheetView>
  </sheetViews>
  <sheetFormatPr defaultRowHeight="16.5"/>
  <cols>
    <col min="2" max="2" width="30.5" customWidth="1"/>
    <col min="3" max="3" width="12.125" customWidth="1"/>
    <col min="4" max="4" width="13.5" customWidth="1"/>
    <col min="5" max="5" width="14" customWidth="1"/>
    <col min="7" max="7" width="23.125" customWidth="1"/>
    <col min="8" max="9" width="10.875" customWidth="1"/>
    <col min="10" max="10" width="13" customWidth="1"/>
    <col min="11" max="11" width="11.25" customWidth="1"/>
  </cols>
  <sheetData>
    <row r="1" spans="2:11" ht="19.5">
      <c r="B1" s="20" t="s">
        <v>30</v>
      </c>
      <c r="C1" s="21" t="s">
        <v>18</v>
      </c>
      <c r="D1" s="21" t="s">
        <v>31</v>
      </c>
      <c r="E1" s="21" t="s">
        <v>32</v>
      </c>
      <c r="G1" s="2" t="s">
        <v>2</v>
      </c>
      <c r="H1" s="1" t="s">
        <v>18</v>
      </c>
      <c r="I1" s="1" t="s">
        <v>19</v>
      </c>
      <c r="J1" s="1" t="s">
        <v>20</v>
      </c>
      <c r="K1" s="1" t="s">
        <v>22</v>
      </c>
    </row>
    <row r="2" spans="2:11" ht="18.75">
      <c r="B2" s="1" t="s">
        <v>28</v>
      </c>
      <c r="C2" s="22">
        <v>1.427</v>
      </c>
      <c r="D2" s="22">
        <v>1.2729999999999999</v>
      </c>
      <c r="E2" s="21">
        <v>180</v>
      </c>
      <c r="G2" s="1" t="s">
        <v>28</v>
      </c>
      <c r="H2" s="7">
        <v>1.643</v>
      </c>
      <c r="I2" s="1">
        <v>1.272</v>
      </c>
      <c r="J2" s="1">
        <v>104.8</v>
      </c>
      <c r="K2" s="1">
        <v>-666</v>
      </c>
    </row>
    <row r="3" spans="2:11" ht="18.75">
      <c r="B3" s="1" t="s">
        <v>29</v>
      </c>
      <c r="C3" s="22">
        <v>1.4279999999999999</v>
      </c>
      <c r="D3" s="22">
        <v>1.264</v>
      </c>
      <c r="E3" s="21">
        <v>180</v>
      </c>
      <c r="G3" s="1" t="s">
        <v>29</v>
      </c>
      <c r="H3" s="7">
        <v>1.641</v>
      </c>
      <c r="I3" s="1">
        <v>1.2509999999999999</v>
      </c>
      <c r="J3" s="1">
        <v>104.7</v>
      </c>
      <c r="K3" s="1">
        <v>-655</v>
      </c>
    </row>
    <row r="4" spans="2:11" ht="18.75">
      <c r="B4" s="21" t="s">
        <v>33</v>
      </c>
      <c r="C4" s="22">
        <v>1.411</v>
      </c>
      <c r="D4" s="22">
        <v>1.2450000000000001</v>
      </c>
      <c r="E4" s="21">
        <v>180</v>
      </c>
      <c r="G4" s="1" t="s">
        <v>4</v>
      </c>
      <c r="H4" s="7">
        <v>1.6259999999999999</v>
      </c>
      <c r="I4" s="1">
        <v>1.222</v>
      </c>
      <c r="J4" s="1">
        <v>105.5</v>
      </c>
      <c r="K4" s="1">
        <v>-633</v>
      </c>
    </row>
    <row r="5" spans="2:11" ht="18.75">
      <c r="B5" s="21" t="s">
        <v>34</v>
      </c>
      <c r="C5" s="22">
        <v>1.41</v>
      </c>
      <c r="D5" s="22">
        <v>1.2390000000000001</v>
      </c>
      <c r="E5" s="21">
        <v>180</v>
      </c>
      <c r="G5" s="1" t="s">
        <v>5</v>
      </c>
      <c r="H5" s="7">
        <v>1.6240000000000001</v>
      </c>
      <c r="I5" s="1">
        <v>1.208</v>
      </c>
      <c r="J5" s="1">
        <v>105.4</v>
      </c>
      <c r="K5" s="1">
        <v>-620</v>
      </c>
    </row>
    <row r="6" spans="2:11" ht="18.75">
      <c r="B6" s="21" t="s">
        <v>35</v>
      </c>
      <c r="C6" s="22">
        <v>1.3839999999999999</v>
      </c>
      <c r="D6" s="22">
        <v>1.232</v>
      </c>
      <c r="E6" s="21">
        <v>180</v>
      </c>
      <c r="G6" s="1" t="s">
        <v>6</v>
      </c>
      <c r="H6" s="7">
        <v>1.629</v>
      </c>
      <c r="I6" s="1">
        <v>1.153</v>
      </c>
      <c r="J6" s="1">
        <v>110.3</v>
      </c>
      <c r="K6" s="8">
        <v>-444</v>
      </c>
    </row>
    <row r="7" spans="2:11">
      <c r="B7" s="23"/>
      <c r="C7" s="23"/>
      <c r="D7" s="23"/>
      <c r="E7" s="23"/>
    </row>
    <row r="8" spans="2:11" ht="19.5">
      <c r="B8" s="20" t="s">
        <v>36</v>
      </c>
      <c r="C8" s="21" t="s">
        <v>18</v>
      </c>
      <c r="D8" s="21" t="s">
        <v>31</v>
      </c>
      <c r="E8" s="21" t="s">
        <v>32</v>
      </c>
      <c r="G8" s="2" t="s">
        <v>12</v>
      </c>
      <c r="H8" s="1" t="s">
        <v>18</v>
      </c>
      <c r="I8" s="1" t="s">
        <v>19</v>
      </c>
      <c r="J8" s="1" t="s">
        <v>20</v>
      </c>
      <c r="K8" s="1" t="s">
        <v>22</v>
      </c>
    </row>
    <row r="9" spans="2:11" ht="18.75">
      <c r="B9" s="1" t="s">
        <v>28</v>
      </c>
      <c r="C9" s="22">
        <v>1.9770000000000001</v>
      </c>
      <c r="D9" s="22">
        <v>1.9119999999999999</v>
      </c>
      <c r="E9" s="21">
        <v>180</v>
      </c>
      <c r="G9" s="1" t="s">
        <v>28</v>
      </c>
      <c r="H9" s="7">
        <v>2.3260000000000001</v>
      </c>
      <c r="I9" s="1">
        <v>1.823</v>
      </c>
      <c r="J9" s="1">
        <v>96.1</v>
      </c>
      <c r="K9" s="1">
        <v>-167</v>
      </c>
    </row>
    <row r="10" spans="2:11" ht="18.75">
      <c r="B10" s="1" t="s">
        <v>29</v>
      </c>
      <c r="C10" s="22">
        <v>1.968</v>
      </c>
      <c r="D10" s="22">
        <v>1.9059999999999999</v>
      </c>
      <c r="E10" s="21">
        <v>180</v>
      </c>
      <c r="G10" s="1" t="s">
        <v>29</v>
      </c>
      <c r="H10" s="7">
        <v>2.3079999999999998</v>
      </c>
      <c r="I10" s="1">
        <v>1.806</v>
      </c>
      <c r="J10" s="1">
        <v>97.8</v>
      </c>
      <c r="K10" s="1">
        <v>-161</v>
      </c>
    </row>
    <row r="11" spans="2:11" ht="18.75">
      <c r="B11" s="21" t="s">
        <v>33</v>
      </c>
      <c r="C11" s="22">
        <v>1.9470000000000001</v>
      </c>
      <c r="D11" s="22">
        <v>1.8720000000000001</v>
      </c>
      <c r="E11" s="21">
        <v>180</v>
      </c>
      <c r="G11" s="1" t="s">
        <v>4</v>
      </c>
      <c r="H11" s="7">
        <v>2.2730000000000001</v>
      </c>
      <c r="I11" s="1">
        <v>1.7669999999999999</v>
      </c>
      <c r="J11" s="1">
        <v>100.4</v>
      </c>
      <c r="K11" s="1">
        <v>-165</v>
      </c>
    </row>
    <row r="12" spans="2:11" ht="18.75">
      <c r="B12" s="21" t="s">
        <v>34</v>
      </c>
      <c r="C12" s="22">
        <v>1.9359999999999999</v>
      </c>
      <c r="D12" s="22">
        <v>1.859</v>
      </c>
      <c r="E12" s="21">
        <v>180</v>
      </c>
      <c r="G12" s="1" t="s">
        <v>5</v>
      </c>
      <c r="H12" s="7">
        <v>2.262</v>
      </c>
      <c r="I12" s="1">
        <v>1.7569999999999999</v>
      </c>
      <c r="J12" s="1">
        <v>101.3</v>
      </c>
      <c r="K12" s="1">
        <v>-160</v>
      </c>
    </row>
    <row r="13" spans="2:11" ht="18.75">
      <c r="B13" s="21" t="s">
        <v>35</v>
      </c>
      <c r="C13" s="22">
        <v>1.923</v>
      </c>
      <c r="D13" s="22">
        <v>1.923</v>
      </c>
      <c r="E13" s="21">
        <v>180</v>
      </c>
      <c r="G13" s="1" t="s">
        <v>6</v>
      </c>
      <c r="H13" s="7">
        <v>2.274</v>
      </c>
      <c r="I13" s="1">
        <v>1.746</v>
      </c>
      <c r="J13" s="1">
        <v>109.5</v>
      </c>
      <c r="K13" s="8">
        <v>-146</v>
      </c>
    </row>
    <row r="14" spans="2:11">
      <c r="B14" s="23"/>
      <c r="C14" s="23"/>
      <c r="D14" s="23"/>
      <c r="E14" s="23"/>
    </row>
    <row r="15" spans="2:11" ht="19.5">
      <c r="B15" s="20" t="s">
        <v>37</v>
      </c>
      <c r="C15" s="21" t="s">
        <v>18</v>
      </c>
      <c r="D15" s="21" t="s">
        <v>31</v>
      </c>
      <c r="E15" s="21" t="s">
        <v>32</v>
      </c>
      <c r="G15" s="2" t="s">
        <v>14</v>
      </c>
      <c r="H15" s="1" t="s">
        <v>18</v>
      </c>
      <c r="I15" s="1" t="s">
        <v>19</v>
      </c>
      <c r="J15" s="1" t="s">
        <v>20</v>
      </c>
      <c r="K15" s="1" t="s">
        <v>22</v>
      </c>
    </row>
    <row r="16" spans="2:11" ht="18.75">
      <c r="B16" s="1" t="s">
        <v>28</v>
      </c>
      <c r="C16" s="22">
        <v>2.0339999999999998</v>
      </c>
      <c r="D16" s="22">
        <v>2.0499999999999998</v>
      </c>
      <c r="E16" s="21">
        <v>180</v>
      </c>
      <c r="G16" s="1" t="s">
        <v>28</v>
      </c>
      <c r="H16" s="7">
        <v>2.3879999999999999</v>
      </c>
      <c r="I16" s="7">
        <v>1.96</v>
      </c>
      <c r="J16" s="1">
        <v>96.8</v>
      </c>
      <c r="K16" s="1">
        <v>-171</v>
      </c>
    </row>
    <row r="17" spans="2:11" ht="18.75">
      <c r="B17" s="1" t="s">
        <v>29</v>
      </c>
      <c r="C17" s="22">
        <v>2.024</v>
      </c>
      <c r="D17" s="22">
        <v>2.0379999999999998</v>
      </c>
      <c r="E17" s="21">
        <v>180</v>
      </c>
      <c r="G17" s="1" t="s">
        <v>29</v>
      </c>
      <c r="H17" s="7">
        <v>2.3660000000000001</v>
      </c>
      <c r="I17" s="7">
        <v>1.94</v>
      </c>
      <c r="J17" s="39">
        <v>97.8</v>
      </c>
      <c r="K17" s="1">
        <v>-162</v>
      </c>
    </row>
    <row r="18" spans="2:11" ht="18.75">
      <c r="B18" s="21" t="s">
        <v>33</v>
      </c>
      <c r="C18" s="22">
        <v>2.0059999999999998</v>
      </c>
      <c r="D18" s="22">
        <v>2.0110000000000001</v>
      </c>
      <c r="E18" s="21">
        <v>180</v>
      </c>
      <c r="G18" s="1" t="s">
        <v>4</v>
      </c>
      <c r="H18" s="7">
        <v>2.3420000000000001</v>
      </c>
      <c r="I18" s="7">
        <v>1.911</v>
      </c>
      <c r="J18" s="39">
        <v>99</v>
      </c>
      <c r="K18" s="1">
        <v>-162</v>
      </c>
    </row>
    <row r="19" spans="2:11" ht="18.75">
      <c r="B19" s="21" t="s">
        <v>34</v>
      </c>
      <c r="C19" s="22">
        <v>1.9950000000000001</v>
      </c>
      <c r="D19" s="22">
        <v>2.0009999999999999</v>
      </c>
      <c r="E19" s="21">
        <v>180</v>
      </c>
      <c r="G19" s="1" t="s">
        <v>5</v>
      </c>
      <c r="H19" s="7">
        <v>2.3279999999999998</v>
      </c>
      <c r="I19" s="7">
        <v>1.899</v>
      </c>
      <c r="J19" s="39">
        <v>99.7</v>
      </c>
      <c r="K19" s="1">
        <v>-155</v>
      </c>
    </row>
    <row r="20" spans="2:11" ht="18.75">
      <c r="B20" s="21" t="s">
        <v>35</v>
      </c>
      <c r="C20" s="22">
        <v>2.0019999999999998</v>
      </c>
      <c r="D20" s="22">
        <v>2.0310000000000001</v>
      </c>
      <c r="E20" s="21">
        <v>180</v>
      </c>
      <c r="G20" s="1" t="s">
        <v>6</v>
      </c>
      <c r="H20" s="7">
        <v>2.359</v>
      </c>
      <c r="I20" s="7">
        <v>1.887</v>
      </c>
      <c r="J20" s="39">
        <v>104.2</v>
      </c>
      <c r="K20" s="1">
        <v>-139</v>
      </c>
    </row>
    <row r="21" spans="2:11">
      <c r="B21" s="23"/>
      <c r="C21" s="23"/>
      <c r="D21" s="23"/>
      <c r="E21" s="23"/>
    </row>
    <row r="22" spans="2:11" ht="19.5">
      <c r="B22" s="20" t="s">
        <v>15</v>
      </c>
      <c r="C22" s="21" t="s">
        <v>18</v>
      </c>
      <c r="D22" s="21" t="s">
        <v>31</v>
      </c>
      <c r="E22" s="21" t="s">
        <v>32</v>
      </c>
      <c r="G22" s="2" t="s">
        <v>15</v>
      </c>
      <c r="H22" s="1" t="s">
        <v>18</v>
      </c>
      <c r="I22" s="1" t="s">
        <v>19</v>
      </c>
      <c r="J22" s="1" t="s">
        <v>20</v>
      </c>
      <c r="K22" s="1" t="s">
        <v>22</v>
      </c>
    </row>
    <row r="23" spans="2:11" ht="18.75" hidden="1">
      <c r="B23" s="1" t="s">
        <v>28</v>
      </c>
      <c r="C23" s="22">
        <v>2.093</v>
      </c>
      <c r="D23" s="22">
        <v>2.1829999999999998</v>
      </c>
      <c r="E23" s="21">
        <v>180</v>
      </c>
      <c r="G23" s="1" t="s">
        <v>28</v>
      </c>
      <c r="H23" s="7">
        <v>2.403</v>
      </c>
      <c r="I23" s="1">
        <v>2.0910000000000002</v>
      </c>
      <c r="J23" s="1">
        <v>99.2</v>
      </c>
      <c r="K23" s="1">
        <v>-172</v>
      </c>
    </row>
    <row r="24" spans="2:11" ht="18.75">
      <c r="B24" s="1" t="s">
        <v>29</v>
      </c>
      <c r="C24" s="22">
        <v>2.0979999999999999</v>
      </c>
      <c r="D24" s="22">
        <v>2.2050000000000001</v>
      </c>
      <c r="E24" s="10">
        <v>180</v>
      </c>
      <c r="G24" s="1" t="s">
        <v>29</v>
      </c>
      <c r="H24" s="7">
        <v>2.415</v>
      </c>
      <c r="I24" s="1">
        <v>2.105</v>
      </c>
      <c r="J24" s="1">
        <v>99.1</v>
      </c>
      <c r="K24" s="1">
        <v>-168</v>
      </c>
    </row>
    <row r="25" spans="2:11" ht="18.75">
      <c r="B25" s="1" t="s">
        <v>66</v>
      </c>
      <c r="C25" s="22">
        <v>2.0699999999999998</v>
      </c>
      <c r="D25" s="22">
        <v>2.1619999999999999</v>
      </c>
      <c r="E25" s="10">
        <v>179.9</v>
      </c>
      <c r="G25" s="1"/>
      <c r="H25" s="7"/>
      <c r="I25" s="1"/>
      <c r="J25" s="1"/>
      <c r="K25" s="1"/>
    </row>
    <row r="26" spans="2:11" ht="18.75" hidden="1">
      <c r="B26" s="21" t="s">
        <v>33</v>
      </c>
      <c r="C26" s="22">
        <v>2.093</v>
      </c>
      <c r="D26" s="22">
        <v>2.1829999999999998</v>
      </c>
      <c r="E26" s="10">
        <v>180</v>
      </c>
      <c r="G26" s="1" t="s">
        <v>4</v>
      </c>
      <c r="H26" s="7">
        <v>2.4039999999999999</v>
      </c>
      <c r="I26" s="1">
        <v>2.0910000000000002</v>
      </c>
      <c r="J26" s="1">
        <v>99.2</v>
      </c>
      <c r="K26" s="1">
        <v>-172</v>
      </c>
    </row>
    <row r="27" spans="2:11" ht="18.75">
      <c r="B27" s="1" t="s">
        <v>67</v>
      </c>
      <c r="G27" s="1" t="s">
        <v>5</v>
      </c>
      <c r="H27" s="7">
        <v>2.379</v>
      </c>
      <c r="I27" s="1">
        <v>2.0720000000000001</v>
      </c>
      <c r="J27" s="1">
        <v>99.9</v>
      </c>
      <c r="K27" s="1">
        <v>-166</v>
      </c>
    </row>
    <row r="28" spans="2:11" ht="18.75">
      <c r="B28" s="1" t="s">
        <v>68</v>
      </c>
      <c r="G28" s="1" t="s">
        <v>6</v>
      </c>
      <c r="H28" s="7">
        <v>2.42</v>
      </c>
      <c r="I28" s="1">
        <v>2.0659999999999998</v>
      </c>
      <c r="J28" s="1">
        <v>100.5</v>
      </c>
      <c r="K28" s="1">
        <v>-150</v>
      </c>
    </row>
    <row r="29" spans="2:11" ht="18.75">
      <c r="B29" s="21" t="s">
        <v>34</v>
      </c>
      <c r="C29" s="22">
        <v>2.073</v>
      </c>
      <c r="D29" s="22">
        <v>2.173</v>
      </c>
      <c r="E29" s="10">
        <v>180</v>
      </c>
    </row>
    <row r="30" spans="2:11" ht="18.75">
      <c r="B30" s="21" t="s">
        <v>35</v>
      </c>
      <c r="C30" s="22">
        <v>2.101</v>
      </c>
      <c r="D30" s="22">
        <v>2.1819999999999999</v>
      </c>
      <c r="E30" s="10">
        <v>180</v>
      </c>
      <c r="F30" s="1"/>
    </row>
    <row r="31" spans="2:11" ht="18.75">
      <c r="B31" s="46" t="s">
        <v>64</v>
      </c>
      <c r="C31" s="47">
        <v>2.1720000000000002</v>
      </c>
      <c r="D31" s="47">
        <v>2.1320000000000001</v>
      </c>
      <c r="E31" s="48">
        <v>178.67</v>
      </c>
    </row>
    <row r="32" spans="2:11" ht="18.75">
      <c r="B32" s="43" t="s">
        <v>65</v>
      </c>
      <c r="C32" s="45">
        <v>2.1819999999999999</v>
      </c>
      <c r="D32" s="45">
        <v>2.1280000000000001</v>
      </c>
      <c r="E32" s="44">
        <v>179.46</v>
      </c>
    </row>
    <row r="35" spans="2:5" ht="19.5">
      <c r="B35" s="20"/>
      <c r="C35" s="22"/>
      <c r="D35" s="22"/>
      <c r="E35" s="21"/>
    </row>
    <row r="36" spans="2:5" ht="18.75">
      <c r="B36" s="1"/>
      <c r="C36" s="22"/>
      <c r="D36" s="22"/>
      <c r="E36" s="21"/>
    </row>
    <row r="37" spans="2:5" ht="18.75">
      <c r="B37" s="1"/>
      <c r="C37" s="22"/>
      <c r="D37" s="22"/>
      <c r="E37" s="21"/>
    </row>
    <row r="38" spans="2:5" ht="18.75">
      <c r="B38" s="21"/>
      <c r="C38" s="22"/>
      <c r="D38" s="22"/>
      <c r="E38" s="21"/>
    </row>
    <row r="39" spans="2:5" ht="18.75">
      <c r="B39" s="21"/>
      <c r="C39" s="22"/>
      <c r="D39" s="22"/>
      <c r="E39" s="21"/>
    </row>
    <row r="40" spans="2:5" ht="18.75">
      <c r="B40" s="21"/>
      <c r="C40" s="22"/>
      <c r="D40" s="22"/>
      <c r="E40" s="21"/>
    </row>
    <row r="43" spans="2:5" ht="18.75">
      <c r="B43" s="1"/>
      <c r="C43" s="49"/>
      <c r="D43" s="49"/>
    </row>
    <row r="44" spans="2:5" ht="18.75">
      <c r="B44" s="1"/>
      <c r="C44" s="49"/>
      <c r="D44" s="49"/>
    </row>
    <row r="45" spans="2:5" ht="18.75">
      <c r="B45" s="1"/>
      <c r="C45" s="49"/>
      <c r="D45" s="49"/>
    </row>
    <row r="46" spans="2:5" ht="18.75">
      <c r="B46" s="1"/>
      <c r="C46" s="49"/>
      <c r="D46" s="49"/>
    </row>
    <row r="47" spans="2:5" ht="18.75">
      <c r="B47" s="21"/>
      <c r="C47" s="49"/>
      <c r="D47" s="49"/>
    </row>
    <row r="48" spans="2:5" ht="18.75">
      <c r="B48" s="21"/>
      <c r="C48" s="49"/>
      <c r="D48" s="49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5"/>
  <sheetViews>
    <sheetView topLeftCell="A31" zoomScaleSheetLayoutView="100" workbookViewId="0">
      <selection activeCell="E34" sqref="E34"/>
    </sheetView>
  </sheetViews>
  <sheetFormatPr defaultRowHeight="16.5"/>
  <cols>
    <col min="1" max="1" width="37.625" customWidth="1"/>
    <col min="2" max="2" width="23.125" customWidth="1"/>
    <col min="3" max="3" width="19.125" bestFit="1" customWidth="1"/>
    <col min="4" max="4" width="17.125" customWidth="1"/>
    <col min="5" max="5" width="13" customWidth="1"/>
    <col min="7" max="7" width="33.75" customWidth="1"/>
    <col min="8" max="8" width="26.875" customWidth="1"/>
    <col min="9" max="9" width="25.125" customWidth="1"/>
    <col min="10" max="10" width="23.75" customWidth="1"/>
    <col min="11" max="11" width="18.875" customWidth="1"/>
    <col min="12" max="12" width="15.875" customWidth="1"/>
    <col min="13" max="13" width="18.625" customWidth="1"/>
    <col min="14" max="14" width="14.5" bestFit="1" customWidth="1"/>
  </cols>
  <sheetData>
    <row r="1" spans="1:17" ht="21">
      <c r="A1" s="2" t="s">
        <v>2</v>
      </c>
      <c r="B1" s="1" t="s">
        <v>25</v>
      </c>
      <c r="C1" s="1" t="s">
        <v>44</v>
      </c>
      <c r="D1" s="1" t="s">
        <v>43</v>
      </c>
      <c r="G1" s="2" t="s">
        <v>8</v>
      </c>
      <c r="H1" s="2" t="s">
        <v>2</v>
      </c>
      <c r="I1" s="1" t="s">
        <v>9</v>
      </c>
      <c r="J1" s="1" t="s">
        <v>1</v>
      </c>
      <c r="K1" s="1" t="s">
        <v>42</v>
      </c>
      <c r="L1" s="1" t="s">
        <v>47</v>
      </c>
      <c r="M1" s="1" t="s">
        <v>45</v>
      </c>
      <c r="N1" s="1" t="s">
        <v>46</v>
      </c>
    </row>
    <row r="2" spans="1:17" ht="18.75">
      <c r="A2" s="1" t="s">
        <v>28</v>
      </c>
      <c r="B2" s="5">
        <f t="shared" ref="B2:B5" si="0">((I2+J2+K2)-H2)*627.5095</f>
        <v>2.1994835484399227</v>
      </c>
      <c r="C2" s="5">
        <f>((I2+L2+M2)-H2)*627.5095</f>
        <v>-42.444240572383492</v>
      </c>
      <c r="D2" s="5">
        <f t="shared" ref="D2:D6" si="1">(N2-H2)*627.5095</f>
        <v>3.6287619366125257</v>
      </c>
      <c r="G2" s="1" t="s">
        <v>28</v>
      </c>
      <c r="H2" s="3">
        <v>-334.2395803</v>
      </c>
      <c r="I2" s="3">
        <v>-2.9090959999999999</v>
      </c>
      <c r="J2" s="3">
        <v>-99.739500000000007</v>
      </c>
      <c r="K2" s="3">
        <v>-231.58747919999999</v>
      </c>
      <c r="L2" s="3">
        <v>-230.9373621</v>
      </c>
      <c r="M2" s="3">
        <v>-100.4607614</v>
      </c>
      <c r="N2" s="3">
        <v>-334.23379749999998</v>
      </c>
      <c r="Q2" s="25"/>
    </row>
    <row r="3" spans="1:17" ht="18.75">
      <c r="A3" s="1" t="s">
        <v>29</v>
      </c>
      <c r="B3" s="5">
        <f t="shared" si="0"/>
        <v>2.2117827346588079</v>
      </c>
      <c r="C3" s="5">
        <f t="shared" ref="C3:C6" si="2">((I3+L3+M3)-H3)*627.5095</f>
        <v>-44.447062643570504</v>
      </c>
      <c r="D3" s="5">
        <f t="shared" si="1"/>
        <v>4.0548408870712036</v>
      </c>
      <c r="G3" s="1" t="s">
        <v>29</v>
      </c>
      <c r="H3" s="3">
        <v>-334.33070759999998</v>
      </c>
      <c r="I3" s="3">
        <v>-2.9146930000000002</v>
      </c>
      <c r="J3" s="3">
        <v>-99.766139999999993</v>
      </c>
      <c r="K3" s="3">
        <v>-231.64634989999999</v>
      </c>
      <c r="L3" s="3">
        <v>-230.9967753</v>
      </c>
      <c r="M3" s="3">
        <v>-100.49007020000001</v>
      </c>
      <c r="N3" s="3">
        <v>-334.32424580000003</v>
      </c>
      <c r="Q3" s="25"/>
    </row>
    <row r="4" spans="1:17" ht="18.75">
      <c r="A4" s="1" t="s">
        <v>4</v>
      </c>
      <c r="B4" s="5">
        <f t="shared" si="0"/>
        <v>-2.976654064189594</v>
      </c>
      <c r="C4" s="5">
        <f t="shared" si="2"/>
        <v>-42.794641877176296</v>
      </c>
      <c r="D4" s="5">
        <f>(N4-H4)*627.5095</f>
        <v>4.122423660257458</v>
      </c>
      <c r="G4" s="1" t="s">
        <v>4</v>
      </c>
      <c r="H4" s="3">
        <v>-334.14346230000001</v>
      </c>
      <c r="I4" s="3">
        <v>-2.8995166999999999</v>
      </c>
      <c r="J4" s="3">
        <v>-99.71669</v>
      </c>
      <c r="K4" s="3">
        <v>-231.5319992</v>
      </c>
      <c r="L4" s="3">
        <v>-230.87672459999999</v>
      </c>
      <c r="M4" s="3">
        <v>-100.43541860000001</v>
      </c>
      <c r="N4" s="3">
        <v>-334.1368928</v>
      </c>
      <c r="Q4" s="25"/>
    </row>
    <row r="5" spans="1:17" ht="18.75">
      <c r="A5" s="1" t="s">
        <v>5</v>
      </c>
      <c r="B5" s="5">
        <f t="shared" si="0"/>
        <v>-3.3179564812196949</v>
      </c>
      <c r="C5" s="5">
        <f t="shared" si="2"/>
        <v>-45.062398459264998</v>
      </c>
      <c r="D5" s="5">
        <f t="shared" si="1"/>
        <v>4.5432315309793818</v>
      </c>
      <c r="G5" s="1" t="s">
        <v>5</v>
      </c>
      <c r="H5" s="3">
        <v>-334.22641470000002</v>
      </c>
      <c r="I5" s="3">
        <v>-2.9050270999999999</v>
      </c>
      <c r="J5" s="3">
        <v>-99.7425724</v>
      </c>
      <c r="K5" s="3">
        <v>-231.58410269999999</v>
      </c>
      <c r="L5" s="3">
        <v>-230.92963610000001</v>
      </c>
      <c r="M5" s="3">
        <v>-100.46356299999999</v>
      </c>
      <c r="N5" s="3">
        <v>-334.21917459999997</v>
      </c>
      <c r="Q5" s="25"/>
    </row>
    <row r="6" spans="1:17" ht="18.75">
      <c r="A6" s="1" t="s">
        <v>6</v>
      </c>
      <c r="B6" s="5">
        <f>((I6+J6+K6)-H6)*627.5095</f>
        <v>17.678511388738951</v>
      </c>
      <c r="C6" s="5">
        <f t="shared" si="2"/>
        <v>-63.631659583252215</v>
      </c>
      <c r="D6" s="5">
        <f t="shared" si="1"/>
        <v>1.801893529230719</v>
      </c>
      <c r="G6" s="1" t="s">
        <v>6</v>
      </c>
      <c r="H6" s="3">
        <v>-333.26689149999999</v>
      </c>
      <c r="I6" s="3">
        <v>-2.8826672000000002</v>
      </c>
      <c r="J6" s="3">
        <v>-99.535699100000002</v>
      </c>
      <c r="K6" s="3">
        <v>-230.8203527</v>
      </c>
      <c r="L6" s="3">
        <v>-230.22982329999999</v>
      </c>
      <c r="M6" s="3">
        <v>-100.2558045</v>
      </c>
      <c r="N6" s="3">
        <v>-333.26402000000002</v>
      </c>
      <c r="Q6" s="25"/>
    </row>
    <row r="7" spans="1:17" ht="18.75" hidden="1">
      <c r="A7" s="1" t="s">
        <v>39</v>
      </c>
      <c r="B7" s="5">
        <f t="shared" ref="B7:B13" si="3">((I7+J7+K7)-H7)*627.5095</f>
        <v>15.699346425742092</v>
      </c>
      <c r="C7" s="5">
        <f t="shared" ref="C7:C14" si="4">((I7+L7+M7)-H7)*627.5095</f>
        <v>207319.23939838083</v>
      </c>
      <c r="D7" s="5">
        <f t="shared" ref="D7:D14" si="5">(N7-H7)*627.5095</f>
        <v>209128.14045171923</v>
      </c>
      <c r="G7" s="1" t="s">
        <v>39</v>
      </c>
      <c r="H7" s="3">
        <v>-333.26689149999999</v>
      </c>
      <c r="I7" s="3">
        <v>-2.8826672000000002</v>
      </c>
      <c r="J7" s="3">
        <v>-99.537066499999995</v>
      </c>
      <c r="K7" s="3">
        <v>-230.8221393</v>
      </c>
      <c r="L7" s="3"/>
      <c r="N7" s="3"/>
      <c r="Q7" s="1"/>
    </row>
    <row r="8" spans="1:17" ht="18.75" hidden="1">
      <c r="A8" s="1" t="s">
        <v>40</v>
      </c>
      <c r="B8" s="5">
        <f t="shared" si="3"/>
        <v>17.678511388738951</v>
      </c>
      <c r="C8" s="5">
        <f t="shared" si="4"/>
        <v>207319.23939838083</v>
      </c>
      <c r="D8" s="5">
        <f t="shared" si="5"/>
        <v>209128.14045171923</v>
      </c>
      <c r="G8" s="1" t="s">
        <v>40</v>
      </c>
      <c r="H8" s="3">
        <v>-333.26689149999999</v>
      </c>
      <c r="I8" s="3">
        <v>-2.8826672000000002</v>
      </c>
      <c r="J8" s="3">
        <v>-99.535699100000002</v>
      </c>
      <c r="K8" s="3">
        <v>-230.8203527</v>
      </c>
      <c r="L8" s="3"/>
      <c r="N8" s="3"/>
      <c r="Q8" s="25"/>
    </row>
    <row r="9" spans="1:17" ht="18.75" hidden="1">
      <c r="A9" s="1" t="s">
        <v>39</v>
      </c>
      <c r="B9" s="5">
        <f t="shared" si="3"/>
        <v>-0.60554666750494246</v>
      </c>
      <c r="C9" s="5">
        <f t="shared" si="4"/>
        <v>207319.23939838083</v>
      </c>
      <c r="D9" s="5">
        <f t="shared" si="5"/>
        <v>209128.14045171923</v>
      </c>
      <c r="G9" s="1" t="s">
        <v>39</v>
      </c>
      <c r="H9" s="3">
        <v>-333.26689149999999</v>
      </c>
      <c r="I9" s="3">
        <v>-2.8826672000000002</v>
      </c>
      <c r="J9" s="3">
        <v>-99.537066499999995</v>
      </c>
      <c r="K9" s="3">
        <v>-230.8481228</v>
      </c>
      <c r="L9" s="3"/>
      <c r="N9" s="3"/>
    </row>
    <row r="10" spans="1:17" ht="18.75" hidden="1">
      <c r="A10" s="1" t="s">
        <v>38</v>
      </c>
      <c r="B10" s="5">
        <f t="shared" si="3"/>
        <v>20.897007614245741</v>
      </c>
      <c r="C10" s="5">
        <f t="shared" si="4"/>
        <v>207495.19682723784</v>
      </c>
      <c r="D10" s="5">
        <f t="shared" si="5"/>
        <v>209311.71396337776</v>
      </c>
      <c r="G10" s="1" t="s">
        <v>38</v>
      </c>
      <c r="H10" s="3">
        <v>-333.55943450000001</v>
      </c>
      <c r="I10" s="3">
        <v>-2.8948041999999998</v>
      </c>
      <c r="J10" s="3">
        <v>-99.612106100000005</v>
      </c>
      <c r="K10" s="3">
        <v>-231.0192227</v>
      </c>
      <c r="L10" s="3"/>
      <c r="N10" s="3"/>
    </row>
    <row r="11" spans="1:17" ht="18.75" hidden="1">
      <c r="A11" s="1" t="s">
        <v>39</v>
      </c>
      <c r="B11" s="5">
        <f t="shared" si="3"/>
        <v>0.58057178942519416</v>
      </c>
      <c r="C11" s="5">
        <f t="shared" si="4"/>
        <v>207495.19682723784</v>
      </c>
      <c r="D11" s="5">
        <f t="shared" si="5"/>
        <v>209311.71396337776</v>
      </c>
      <c r="G11" s="1" t="s">
        <v>39</v>
      </c>
      <c r="H11" s="3">
        <v>-333.55943450000001</v>
      </c>
      <c r="I11" s="3">
        <v>-2.8948041999999998</v>
      </c>
      <c r="J11" s="3">
        <v>-99.613718199999994</v>
      </c>
      <c r="K11" s="3">
        <v>-231.04998689999999</v>
      </c>
      <c r="L11" s="3"/>
      <c r="N11" s="3"/>
    </row>
    <row r="12" spans="1:17" ht="18.75" hidden="1">
      <c r="A12" s="1" t="s">
        <v>41</v>
      </c>
      <c r="B12" s="5">
        <f t="shared" si="3"/>
        <v>20.897007614245741</v>
      </c>
      <c r="C12" s="5">
        <f t="shared" si="4"/>
        <v>207495.19682723784</v>
      </c>
      <c r="D12" s="5">
        <f t="shared" si="5"/>
        <v>209311.71396337776</v>
      </c>
      <c r="G12" s="1" t="s">
        <v>41</v>
      </c>
      <c r="H12" s="3">
        <v>-333.55943450000001</v>
      </c>
      <c r="I12" s="3">
        <v>-2.8948041999999998</v>
      </c>
      <c r="J12" s="3">
        <v>-99.612106100000005</v>
      </c>
      <c r="K12" s="3">
        <v>-231.0192227</v>
      </c>
      <c r="L12" s="3"/>
      <c r="N12" s="3"/>
      <c r="Q12" s="25"/>
    </row>
    <row r="13" spans="1:17" ht="18.75" hidden="1">
      <c r="A13" s="1" t="s">
        <v>39</v>
      </c>
      <c r="B13" s="5">
        <f t="shared" si="3"/>
        <v>0.57862650996583764</v>
      </c>
      <c r="C13" s="5">
        <f t="shared" si="4"/>
        <v>207495.19682723784</v>
      </c>
      <c r="D13" s="5">
        <f t="shared" si="5"/>
        <v>209311.71396337776</v>
      </c>
      <c r="G13" s="1" t="s">
        <v>39</v>
      </c>
      <c r="H13" s="3">
        <v>-333.55943450000001</v>
      </c>
      <c r="I13" s="3">
        <v>-2.8948041999999998</v>
      </c>
      <c r="J13" s="3">
        <v>-99.613718199999994</v>
      </c>
      <c r="K13" s="3">
        <v>-231.04999000000001</v>
      </c>
      <c r="L13" s="3"/>
      <c r="N13" s="3"/>
    </row>
    <row r="14" spans="1:17" ht="18.75">
      <c r="A14" s="1" t="s">
        <v>7</v>
      </c>
      <c r="B14" s="9">
        <v>-5.5</v>
      </c>
      <c r="C14" s="5"/>
      <c r="D14" s="5"/>
      <c r="G14" s="1" t="s">
        <v>7</v>
      </c>
      <c r="H14" s="3"/>
      <c r="I14" s="3">
        <v>-2.9005979000000002</v>
      </c>
      <c r="J14" s="3">
        <v>-99.627826999999996</v>
      </c>
      <c r="K14" s="3">
        <v>-231.12833850000001</v>
      </c>
      <c r="L14" s="3"/>
      <c r="N14" s="3"/>
      <c r="Q14" s="25"/>
    </row>
    <row r="15" spans="1:17" ht="18.75">
      <c r="A15" s="1" t="s">
        <v>24</v>
      </c>
      <c r="B15" s="3"/>
      <c r="K15" s="3"/>
    </row>
    <row r="18" spans="1:14" ht="21">
      <c r="A18" s="2" t="s">
        <v>12</v>
      </c>
      <c r="B18" s="1" t="s">
        <v>25</v>
      </c>
      <c r="C18" s="1" t="s">
        <v>44</v>
      </c>
      <c r="D18" s="1" t="s">
        <v>43</v>
      </c>
      <c r="G18" s="2" t="s">
        <v>8</v>
      </c>
      <c r="H18" s="2" t="s">
        <v>12</v>
      </c>
      <c r="I18" s="1" t="s">
        <v>13</v>
      </c>
      <c r="J18" s="1" t="s">
        <v>1</v>
      </c>
      <c r="K18" s="1" t="s">
        <v>42</v>
      </c>
      <c r="L18" s="1" t="s">
        <v>47</v>
      </c>
      <c r="M18" s="1" t="s">
        <v>45</v>
      </c>
      <c r="N18" s="1" t="s">
        <v>46</v>
      </c>
    </row>
    <row r="19" spans="1:14" ht="18.75">
      <c r="A19" s="1" t="s">
        <v>28</v>
      </c>
      <c r="B19" s="10">
        <f t="shared" ref="B19:B22" si="6">((I19+J19+K19)-H19)*627.5095</f>
        <v>9.8015101371512632</v>
      </c>
      <c r="C19" s="5">
        <f>((I19+L19+M19)-H19)*627.5095</f>
        <v>-34.842213983707822</v>
      </c>
      <c r="D19" s="5">
        <f t="shared" ref="D19:D20" si="7">(N19-H19)*627.5095</f>
        <v>15.429893846423267</v>
      </c>
      <c r="G19" s="1" t="s">
        <v>28</v>
      </c>
      <c r="H19" s="3">
        <v>-858.88798789999998</v>
      </c>
      <c r="I19" s="3">
        <v>-527.545389</v>
      </c>
      <c r="J19" s="3">
        <v>-99.739500000000007</v>
      </c>
      <c r="K19" s="3">
        <v>-231.58747919999999</v>
      </c>
      <c r="L19" s="3">
        <v>-230.9373621</v>
      </c>
      <c r="M19" s="3">
        <v>-100.4607614</v>
      </c>
      <c r="N19" s="3">
        <v>-858.86339880000003</v>
      </c>
    </row>
    <row r="20" spans="1:14" ht="18.75">
      <c r="A20" s="1" t="s">
        <v>29</v>
      </c>
      <c r="B20" s="10">
        <f t="shared" si="6"/>
        <v>10.357232550389257</v>
      </c>
      <c r="C20" s="5">
        <f t="shared" ref="C20:C23" si="8">((I20+L20+M20)-H20)*627.5095</f>
        <v>-36.301612827804384</v>
      </c>
      <c r="D20" s="5">
        <f t="shared" si="7"/>
        <v>15.643372578383538</v>
      </c>
      <c r="G20" s="1" t="s">
        <v>29</v>
      </c>
      <c r="H20" s="3">
        <v>-858.98899730000005</v>
      </c>
      <c r="I20" s="3">
        <v>-527.56000210000002</v>
      </c>
      <c r="J20" s="3">
        <v>-99.766139999999993</v>
      </c>
      <c r="K20" s="3">
        <v>-231.64634989999999</v>
      </c>
      <c r="L20" s="3">
        <v>-230.9967753</v>
      </c>
      <c r="M20" s="3">
        <v>-100.49007020000001</v>
      </c>
      <c r="N20" s="3">
        <v>-858.964068</v>
      </c>
    </row>
    <row r="21" spans="1:14" ht="18.75">
      <c r="A21" s="1" t="s">
        <v>4</v>
      </c>
      <c r="B21" s="10">
        <f t="shared" si="6"/>
        <v>6.7363772334710381</v>
      </c>
      <c r="C21" s="5">
        <f t="shared" si="8"/>
        <v>-33.081610579587</v>
      </c>
      <c r="D21" s="5">
        <f>(N21-H21)*627.5095</f>
        <v>16.85038710161805</v>
      </c>
      <c r="G21" s="1" t="s">
        <v>4</v>
      </c>
      <c r="H21" s="3">
        <v>-858.81482779999999</v>
      </c>
      <c r="I21" s="3">
        <v>-527.55540350000001</v>
      </c>
      <c r="J21" s="3">
        <v>-99.71669</v>
      </c>
      <c r="K21" s="3">
        <v>-231.5319992</v>
      </c>
      <c r="L21" s="3">
        <v>-230.87672459999999</v>
      </c>
      <c r="M21" s="3">
        <v>-100.43541860000001</v>
      </c>
      <c r="N21" s="3">
        <v>-858.78797499999996</v>
      </c>
    </row>
    <row r="22" spans="1:14" ht="18.75">
      <c r="A22" s="1" t="s">
        <v>5</v>
      </c>
      <c r="B22" s="10">
        <f t="shared" si="6"/>
        <v>7.3087913993811586</v>
      </c>
      <c r="C22" s="5">
        <f t="shared" si="8"/>
        <v>-34.435650578664145</v>
      </c>
      <c r="D22" s="5">
        <f t="shared" ref="D22:D23" si="9">(N22-H22)*627.5095</f>
        <v>16.985113391277462</v>
      </c>
      <c r="G22" s="1" t="s">
        <v>5</v>
      </c>
      <c r="H22" s="3">
        <v>-858.90764620000004</v>
      </c>
      <c r="I22" s="3">
        <v>-527.56932380000001</v>
      </c>
      <c r="J22" s="3">
        <v>-99.7425724</v>
      </c>
      <c r="K22" s="3">
        <v>-231.58410269999999</v>
      </c>
      <c r="L22" s="3">
        <v>-230.92963610000001</v>
      </c>
      <c r="M22" s="3">
        <v>-100.46356299999999</v>
      </c>
      <c r="N22" s="3">
        <v>-858.8805787</v>
      </c>
    </row>
    <row r="23" spans="1:14" ht="18.75">
      <c r="A23" s="1" t="s">
        <v>6</v>
      </c>
      <c r="B23" s="10">
        <f>((I23+J23+K23)-H23)*627.5095</f>
        <v>25.551559330550827</v>
      </c>
      <c r="C23" s="5">
        <f t="shared" si="8"/>
        <v>-55.758611641476008</v>
      </c>
      <c r="D23" s="5">
        <f t="shared" si="9"/>
        <v>7.6622047497021466</v>
      </c>
      <c r="G23" s="1" t="s">
        <v>6</v>
      </c>
      <c r="H23" s="3">
        <v>-857.35725049999996</v>
      </c>
      <c r="I23" s="3">
        <f>-526.9604797</f>
        <v>-526.96047969999995</v>
      </c>
      <c r="J23" s="3">
        <v>-99.535699100000002</v>
      </c>
      <c r="K23" s="3">
        <v>-230.8203527</v>
      </c>
      <c r="L23" s="3">
        <v>-230.22982329999999</v>
      </c>
      <c r="M23" s="3">
        <v>-100.2558045</v>
      </c>
      <c r="N23" s="3">
        <v>-857.34504000000004</v>
      </c>
    </row>
    <row r="24" spans="1:14" ht="18.75" hidden="1">
      <c r="A24" s="1" t="s">
        <v>39</v>
      </c>
      <c r="B24" s="10">
        <f t="shared" ref="B24:B30" si="10">((I24+J24+K24)-H24)*627.5095</f>
        <v>23.572394367482627</v>
      </c>
      <c r="C24" s="5">
        <f t="shared" ref="C24:C31" si="11">((I24+L24+M24)-H24)*627.5095</f>
        <v>207327.1124463226</v>
      </c>
      <c r="D24" s="5">
        <f t="shared" ref="D24:D30" si="12">(N24-H24)*627.5095</f>
        <v>537999.81958262972</v>
      </c>
      <c r="G24" s="1" t="s">
        <v>39</v>
      </c>
      <c r="H24" s="3">
        <v>-857.35725049999996</v>
      </c>
      <c r="I24" s="3">
        <f>-526.9604797</f>
        <v>-526.96047969999995</v>
      </c>
      <c r="J24" s="3">
        <v>-99.537066499999995</v>
      </c>
      <c r="K24" s="3">
        <v>-230.8221393</v>
      </c>
    </row>
    <row r="25" spans="1:14" ht="18.75" hidden="1">
      <c r="A25" s="1" t="s">
        <v>40</v>
      </c>
      <c r="B25" s="10">
        <f t="shared" si="10"/>
        <v>25.550994571980851</v>
      </c>
      <c r="C25" s="5">
        <f t="shared" si="11"/>
        <v>207327.1124463226</v>
      </c>
      <c r="D25" s="5">
        <f t="shared" si="12"/>
        <v>537999.81958262972</v>
      </c>
      <c r="G25" s="1" t="s">
        <v>40</v>
      </c>
      <c r="H25" s="3">
        <v>-857.35725049999996</v>
      </c>
      <c r="I25" s="3">
        <f>-526.9604797</f>
        <v>-526.96047969999995</v>
      </c>
      <c r="J25" s="3">
        <v>-99.535700000000006</v>
      </c>
      <c r="K25" s="3">
        <v>-230.8203527</v>
      </c>
    </row>
    <row r="26" spans="1:14" ht="18.75" hidden="1">
      <c r="A26" s="1" t="s">
        <v>39</v>
      </c>
      <c r="B26" s="10">
        <f t="shared" si="10"/>
        <v>7.2675012741999234</v>
      </c>
      <c r="C26" s="5">
        <f t="shared" si="11"/>
        <v>207327.1124463226</v>
      </c>
      <c r="D26" s="5">
        <f t="shared" si="12"/>
        <v>537999.81958262972</v>
      </c>
      <c r="G26" s="1" t="s">
        <v>39</v>
      </c>
      <c r="H26" s="3">
        <v>-857.35725049999996</v>
      </c>
      <c r="I26" s="3">
        <f>-526.9604797</f>
        <v>-526.96047969999995</v>
      </c>
      <c r="J26" s="3">
        <v>-99.537066499999995</v>
      </c>
      <c r="K26" s="3">
        <v>-230.8481228</v>
      </c>
    </row>
    <row r="27" spans="1:14" ht="18.75" hidden="1">
      <c r="A27" s="1" t="s">
        <v>38</v>
      </c>
      <c r="B27" s="10">
        <f t="shared" si="10"/>
        <v>38.673849741664654</v>
      </c>
      <c r="C27" s="5">
        <f t="shared" si="11"/>
        <v>207512.97366936528</v>
      </c>
      <c r="D27" s="5">
        <f t="shared" si="12"/>
        <v>538226.42280122417</v>
      </c>
      <c r="G27" s="1" t="s">
        <v>38</v>
      </c>
      <c r="H27" s="3">
        <v>-857.71836570000005</v>
      </c>
      <c r="I27" s="3">
        <v>-527.02540620000002</v>
      </c>
      <c r="J27" s="3">
        <v>-99.612106100000005</v>
      </c>
      <c r="K27" s="3">
        <v>-231.0192227</v>
      </c>
    </row>
    <row r="28" spans="1:14" ht="18.75" hidden="1">
      <c r="A28" s="1" t="s">
        <v>39</v>
      </c>
      <c r="B28" s="10">
        <f t="shared" si="10"/>
        <v>18.35741391680844</v>
      </c>
      <c r="C28" s="5">
        <f t="shared" si="11"/>
        <v>207512.97366936528</v>
      </c>
      <c r="D28" s="5">
        <f t="shared" si="12"/>
        <v>538226.42280122417</v>
      </c>
      <c r="G28" s="1" t="s">
        <v>39</v>
      </c>
      <c r="H28" s="3">
        <v>-857.71836570000005</v>
      </c>
      <c r="I28" s="3">
        <v>-527.02540620000002</v>
      </c>
      <c r="J28" s="3">
        <v>-99.613718199999994</v>
      </c>
      <c r="K28" s="3">
        <v>-231.04998689999999</v>
      </c>
    </row>
    <row r="29" spans="1:14" ht="18.75" hidden="1">
      <c r="A29" s="1" t="s">
        <v>41</v>
      </c>
      <c r="B29" s="10">
        <f t="shared" si="10"/>
        <v>38.673849741664654</v>
      </c>
      <c r="C29" s="5">
        <f t="shared" si="11"/>
        <v>207512.97366936528</v>
      </c>
      <c r="D29" s="5">
        <f t="shared" si="12"/>
        <v>538226.42280122417</v>
      </c>
      <c r="G29" s="1" t="s">
        <v>41</v>
      </c>
      <c r="H29" s="3">
        <v>-857.71836570000005</v>
      </c>
      <c r="I29" s="3">
        <v>-527.02540620000002</v>
      </c>
      <c r="J29" s="3">
        <v>-99.612106100000005</v>
      </c>
      <c r="K29" s="3">
        <v>-231.0192227</v>
      </c>
    </row>
    <row r="30" spans="1:14" ht="18.75" hidden="1">
      <c r="A30" s="1" t="s">
        <v>39</v>
      </c>
      <c r="B30" s="10">
        <f t="shared" si="10"/>
        <v>18.355468637384753</v>
      </c>
      <c r="C30" s="5">
        <f t="shared" si="11"/>
        <v>207512.97366936528</v>
      </c>
      <c r="D30" s="5">
        <f t="shared" si="12"/>
        <v>538226.42280122417</v>
      </c>
      <c r="G30" s="1" t="s">
        <v>39</v>
      </c>
      <c r="H30" s="3">
        <v>-857.71836570000005</v>
      </c>
      <c r="I30" s="3">
        <v>-527.02540620000002</v>
      </c>
      <c r="J30" s="3">
        <v>-99.613718199999994</v>
      </c>
      <c r="K30" s="3">
        <v>-231.04999000000001</v>
      </c>
    </row>
    <row r="31" spans="1:14" ht="18.75">
      <c r="A31" s="1" t="s">
        <v>7</v>
      </c>
      <c r="B31" s="9">
        <v>6.8</v>
      </c>
      <c r="C31" s="5"/>
      <c r="D31" s="5"/>
      <c r="G31" s="1" t="s">
        <v>7</v>
      </c>
      <c r="H31" s="3"/>
      <c r="I31" s="3">
        <v>-527.051151</v>
      </c>
      <c r="J31" s="3">
        <v>-99.627826999999996</v>
      </c>
      <c r="K31" s="3">
        <v>-231.12833850000001</v>
      </c>
    </row>
    <row r="32" spans="1:14" ht="18.75">
      <c r="A32" s="1" t="s">
        <v>23</v>
      </c>
      <c r="B32" s="3"/>
      <c r="K32" s="3">
        <v>4.4759819999999999E-2</v>
      </c>
    </row>
    <row r="35" spans="1:14" ht="21">
      <c r="A35" s="2" t="s">
        <v>14</v>
      </c>
      <c r="B35" s="1" t="s">
        <v>25</v>
      </c>
      <c r="C35" s="1" t="s">
        <v>44</v>
      </c>
      <c r="D35" s="1" t="s">
        <v>43</v>
      </c>
      <c r="G35" s="2" t="s">
        <v>8</v>
      </c>
      <c r="H35" s="2" t="s">
        <v>14</v>
      </c>
      <c r="I35" s="1" t="s">
        <v>16</v>
      </c>
      <c r="J35" s="1" t="s">
        <v>1</v>
      </c>
      <c r="K35" s="1" t="s">
        <v>42</v>
      </c>
      <c r="L35" s="1" t="s">
        <v>47</v>
      </c>
      <c r="M35" s="1" t="s">
        <v>45</v>
      </c>
      <c r="N35" s="1" t="s">
        <v>46</v>
      </c>
    </row>
    <row r="36" spans="1:14" ht="18.75">
      <c r="A36" s="1" t="s">
        <v>28</v>
      </c>
      <c r="B36" s="5">
        <f t="shared" ref="B36:B37" si="13">((J36+I36+K36)-H36)*627.5095</f>
        <v>23.755564390519606</v>
      </c>
      <c r="C36" s="5">
        <f>((I36+L36+M36)-H36)*627.5095</f>
        <v>-20.888159730339481</v>
      </c>
      <c r="D36" s="5">
        <f t="shared" ref="D36:D37" si="14">(N36-H36)*627.5095</f>
        <v>22.602013676864004</v>
      </c>
      <c r="G36" s="1" t="s">
        <v>28</v>
      </c>
      <c r="H36" s="3">
        <v>-3085.1287661000001</v>
      </c>
      <c r="I36" s="3">
        <v>-2753.7639300000001</v>
      </c>
      <c r="J36" s="3">
        <v>-99.739500000000007</v>
      </c>
      <c r="K36" s="3">
        <v>-231.58747919999999</v>
      </c>
      <c r="L36" s="3">
        <v>-230.9373621</v>
      </c>
      <c r="M36" s="3">
        <v>-100.4607614</v>
      </c>
      <c r="N36" s="3">
        <v>-3085.0927474999999</v>
      </c>
    </row>
    <row r="37" spans="1:14" ht="18.75">
      <c r="A37" s="1" t="s">
        <v>29</v>
      </c>
      <c r="B37" s="5">
        <f t="shared" si="13"/>
        <v>24.725066567783376</v>
      </c>
      <c r="C37" s="5">
        <f t="shared" ref="C37:C40" si="15">((I37+L37+M37)-H37)*627.5095</f>
        <v>-21.933778810267583</v>
      </c>
      <c r="D37" s="5">
        <f t="shared" si="14"/>
        <v>22.494960555991984</v>
      </c>
      <c r="G37" s="1" t="s">
        <v>29</v>
      </c>
      <c r="H37" s="3">
        <v>-3085.2889777</v>
      </c>
      <c r="I37" s="3">
        <v>-2753.8370859000001</v>
      </c>
      <c r="J37" s="3">
        <v>-99.766139999999993</v>
      </c>
      <c r="K37" s="3">
        <v>-231.64634989999999</v>
      </c>
      <c r="L37" s="3">
        <v>-230.9967753</v>
      </c>
      <c r="M37" s="3">
        <v>-100.49007020000001</v>
      </c>
      <c r="N37" s="3">
        <v>-3085.2531297</v>
      </c>
    </row>
    <row r="38" spans="1:14" ht="18.75">
      <c r="A38" s="1" t="s">
        <v>4</v>
      </c>
      <c r="B38" s="5">
        <f>((J38+I38+K38)-H38)*627.5095</f>
        <v>22.042463455421718</v>
      </c>
      <c r="C38" s="5">
        <f t="shared" si="15"/>
        <v>-17.775524357636321</v>
      </c>
      <c r="D38" s="5">
        <f>(N38-H38)*627.5095</f>
        <v>24.274200992065939</v>
      </c>
      <c r="G38" s="1" t="s">
        <v>4</v>
      </c>
      <c r="H38" s="3">
        <v>-3085.2204760999998</v>
      </c>
      <c r="I38" s="3">
        <v>-2753.9366599999998</v>
      </c>
      <c r="J38" s="3">
        <v>-99.71669</v>
      </c>
      <c r="K38" s="3">
        <v>-231.5319992</v>
      </c>
      <c r="L38" s="3">
        <v>-230.87672459999999</v>
      </c>
      <c r="M38" s="3">
        <v>-100.43541860000001</v>
      </c>
      <c r="N38" s="3">
        <v>-3085.1817927000002</v>
      </c>
    </row>
    <row r="39" spans="1:14" ht="18.75">
      <c r="A39" s="1" t="s">
        <v>5</v>
      </c>
      <c r="B39" s="5">
        <f>((J39+I39+K39)-H39)*627.5095</f>
        <v>22.90629303323789</v>
      </c>
      <c r="C39" s="5">
        <f t="shared" si="15"/>
        <v>-18.838148944664731</v>
      </c>
      <c r="D39" s="5">
        <f t="shared" ref="D39:D40" si="16">(N39-H39)*627.5095</f>
        <v>24.082685093120933</v>
      </c>
      <c r="G39" s="1" t="s">
        <v>5</v>
      </c>
      <c r="H39" s="3">
        <v>-3085.3729228000002</v>
      </c>
      <c r="I39" s="3">
        <v>-2754.0097442000001</v>
      </c>
      <c r="J39" s="3">
        <v>-99.7425724</v>
      </c>
      <c r="K39" s="3">
        <v>-231.58410269999999</v>
      </c>
      <c r="L39" s="3">
        <v>-230.92963610000001</v>
      </c>
      <c r="M39" s="3">
        <v>-100.46356299999999</v>
      </c>
      <c r="N39" s="3">
        <v>-3085.3345445999998</v>
      </c>
    </row>
    <row r="40" spans="1:14" ht="18.75">
      <c r="A40" s="1" t="s">
        <v>6</v>
      </c>
      <c r="B40" s="5">
        <f>((J40+I40+K40)-H40)*627.5095</f>
        <v>52.452389587976569</v>
      </c>
      <c r="C40" s="5">
        <f t="shared" si="15"/>
        <v>-28.85778138419295</v>
      </c>
      <c r="D40" s="5">
        <f t="shared" si="16"/>
        <v>22.747344877068045</v>
      </c>
      <c r="G40" s="1" t="s">
        <v>6</v>
      </c>
      <c r="H40" s="3">
        <v>-3082.5619000000002</v>
      </c>
      <c r="I40" s="3">
        <v>-2752.1222600000001</v>
      </c>
      <c r="J40" s="3">
        <v>-99.535699100000002</v>
      </c>
      <c r="K40" s="3">
        <v>-230.8203527</v>
      </c>
      <c r="L40" s="3">
        <v>-230.22982329999999</v>
      </c>
      <c r="M40" s="3">
        <v>-100.2558045</v>
      </c>
      <c r="N40" s="3">
        <v>-3082.5256497999999</v>
      </c>
    </row>
    <row r="41" spans="1:14" ht="18.75" hidden="1">
      <c r="A41" s="1" t="s">
        <v>39</v>
      </c>
      <c r="B41" s="5">
        <f t="shared" ref="B41:B47" si="17">((J41+I41+K41)-H41)*627.5095</f>
        <v>50.473224624979707</v>
      </c>
      <c r="C41" s="5">
        <f t="shared" ref="C41:C47" si="18">((I41+L41+M41)-H41)*627.5095</f>
        <v>207354.01327658002</v>
      </c>
      <c r="D41" s="5">
        <f t="shared" ref="D41:D48" si="19">(N41-H41)*627.5095</f>
        <v>1934336.87658805</v>
      </c>
      <c r="G41" s="1" t="s">
        <v>39</v>
      </c>
      <c r="H41" s="3">
        <v>-3082.5619000000002</v>
      </c>
      <c r="I41" s="3">
        <v>-2752.1222600000001</v>
      </c>
      <c r="J41" s="3">
        <v>-99.537066499999995</v>
      </c>
      <c r="K41" s="3">
        <v>-230.8221393</v>
      </c>
    </row>
    <row r="42" spans="1:14" ht="18.75" hidden="1">
      <c r="A42" s="1" t="s">
        <v>40</v>
      </c>
      <c r="B42" s="5">
        <f t="shared" si="17"/>
        <v>52.45182482940659</v>
      </c>
      <c r="C42" s="5">
        <f t="shared" si="18"/>
        <v>207354.01327658002</v>
      </c>
      <c r="D42" s="5">
        <f t="shared" si="19"/>
        <v>1934336.87658805</v>
      </c>
      <c r="G42" s="1" t="s">
        <v>40</v>
      </c>
      <c r="H42" s="3">
        <v>-3082.5619000000002</v>
      </c>
      <c r="I42" s="3">
        <v>-2752.1222600000001</v>
      </c>
      <c r="J42" s="3">
        <v>-99.535700000000006</v>
      </c>
      <c r="K42" s="3">
        <v>-230.8203527</v>
      </c>
    </row>
    <row r="43" spans="1:14" ht="18.75" hidden="1">
      <c r="A43" s="1" t="s">
        <v>39</v>
      </c>
      <c r="B43" s="5">
        <f t="shared" si="17"/>
        <v>34.168331531625661</v>
      </c>
      <c r="C43" s="5">
        <f t="shared" si="18"/>
        <v>207354.01327658002</v>
      </c>
      <c r="D43" s="5">
        <f t="shared" si="19"/>
        <v>1934336.87658805</v>
      </c>
      <c r="G43" s="1" t="s">
        <v>39</v>
      </c>
      <c r="H43" s="3">
        <v>-3082.5619000000002</v>
      </c>
      <c r="I43" s="3">
        <v>-2752.1222600000001</v>
      </c>
      <c r="J43" s="3">
        <v>-99.537066499999995</v>
      </c>
      <c r="K43" s="3">
        <v>-230.8481228</v>
      </c>
    </row>
    <row r="44" spans="1:14" ht="18.75" hidden="1">
      <c r="A44" s="1" t="s">
        <v>38</v>
      </c>
      <c r="B44" s="5">
        <f t="shared" si="17"/>
        <v>60.38517643420883</v>
      </c>
      <c r="C44" s="5">
        <f t="shared" si="18"/>
        <v>207534.68499605788</v>
      </c>
      <c r="D44" s="5">
        <f t="shared" si="19"/>
        <v>1934625.3885133937</v>
      </c>
      <c r="G44" s="1" t="s">
        <v>38</v>
      </c>
      <c r="H44" s="3">
        <v>-3083.0216730000002</v>
      </c>
      <c r="I44" s="3">
        <v>-2752.2941142999998</v>
      </c>
      <c r="J44" s="3">
        <v>-99.612106100000005</v>
      </c>
      <c r="K44" s="3">
        <v>-231.0192227</v>
      </c>
    </row>
    <row r="45" spans="1:14" ht="18.75" hidden="1">
      <c r="A45" s="1" t="s">
        <v>39</v>
      </c>
      <c r="B45" s="5">
        <f t="shared" si="17"/>
        <v>40.068740609281271</v>
      </c>
      <c r="C45" s="5">
        <f t="shared" si="18"/>
        <v>207534.68499605788</v>
      </c>
      <c r="D45" s="5">
        <f t="shared" si="19"/>
        <v>1934625.3885133937</v>
      </c>
      <c r="G45" s="1" t="s">
        <v>39</v>
      </c>
      <c r="H45" s="3">
        <v>-3083.0216730000002</v>
      </c>
      <c r="I45" s="3">
        <v>-2752.2941142999998</v>
      </c>
      <c r="J45" s="3">
        <v>-99.613718199999994</v>
      </c>
      <c r="K45" s="3">
        <v>-231.04998689999999</v>
      </c>
    </row>
    <row r="46" spans="1:14" ht="18.75" hidden="1">
      <c r="A46" s="1" t="s">
        <v>41</v>
      </c>
      <c r="B46" s="5">
        <f t="shared" si="17"/>
        <v>60.38517643420883</v>
      </c>
      <c r="C46" s="5">
        <f t="shared" si="18"/>
        <v>207534.68499605788</v>
      </c>
      <c r="D46" s="5">
        <f t="shared" si="19"/>
        <v>1934625.3885133937</v>
      </c>
      <c r="G46" s="1" t="s">
        <v>41</v>
      </c>
      <c r="H46" s="3">
        <v>-3083.0216730000002</v>
      </c>
      <c r="I46" s="3">
        <v>-2752.2941142999998</v>
      </c>
      <c r="J46" s="3">
        <v>-99.612106100000005</v>
      </c>
      <c r="K46" s="3">
        <v>-231.0192227</v>
      </c>
    </row>
    <row r="47" spans="1:14" ht="18.75" hidden="1">
      <c r="A47" s="1" t="s">
        <v>39</v>
      </c>
      <c r="B47" s="5">
        <f t="shared" si="17"/>
        <v>40.066795329857584</v>
      </c>
      <c r="C47" s="5">
        <f t="shared" si="18"/>
        <v>207534.68499605788</v>
      </c>
      <c r="D47" s="5">
        <f t="shared" si="19"/>
        <v>1934625.3885133937</v>
      </c>
      <c r="G47" s="1" t="s">
        <v>39</v>
      </c>
      <c r="H47" s="3">
        <v>-3083.0216730000002</v>
      </c>
      <c r="I47" s="3">
        <v>-2752.2941142999998</v>
      </c>
      <c r="J47" s="3">
        <v>-99.613718199999994</v>
      </c>
      <c r="K47" s="3">
        <v>-231.04999000000001</v>
      </c>
    </row>
    <row r="48" spans="1:14" ht="18.75">
      <c r="A48" s="1" t="s">
        <v>7</v>
      </c>
      <c r="B48" s="9">
        <f>((J48+I48+K48)-H48)*627.5095</f>
        <v>28.449084446940262</v>
      </c>
      <c r="C48" s="5"/>
      <c r="D48" s="5"/>
      <c r="G48" s="1" t="s">
        <v>7</v>
      </c>
      <c r="H48" s="3">
        <v>-3083.1131816000002</v>
      </c>
      <c r="I48" s="3">
        <v>-2752.3116795999999</v>
      </c>
      <c r="J48" s="3">
        <v>-99.627826999999996</v>
      </c>
      <c r="K48" s="3">
        <v>-231.12833850000001</v>
      </c>
    </row>
    <row r="49" spans="1:14" ht="18.75">
      <c r="H49" s="3">
        <v>1.513282E-2</v>
      </c>
    </row>
    <row r="52" spans="1:14" ht="21">
      <c r="A52" s="20" t="s">
        <v>15</v>
      </c>
      <c r="B52" s="1" t="s">
        <v>25</v>
      </c>
      <c r="C52" s="1" t="s">
        <v>44</v>
      </c>
      <c r="D52" s="1" t="s">
        <v>43</v>
      </c>
      <c r="G52" s="2" t="s">
        <v>8</v>
      </c>
      <c r="H52" s="2" t="s">
        <v>15</v>
      </c>
      <c r="I52" s="1" t="s">
        <v>17</v>
      </c>
      <c r="J52" s="1" t="s">
        <v>1</v>
      </c>
      <c r="K52" s="1" t="s">
        <v>42</v>
      </c>
      <c r="L52" s="1" t="s">
        <v>47</v>
      </c>
      <c r="M52" s="1" t="s">
        <v>45</v>
      </c>
      <c r="N52" s="1" t="s">
        <v>46</v>
      </c>
    </row>
    <row r="53" spans="1:14" ht="18.75">
      <c r="A53" s="1" t="s">
        <v>28</v>
      </c>
      <c r="B53" s="5">
        <f t="shared" ref="B53:B54" si="20">((J53+I53+K53)-H53)*627.5095</f>
        <v>43.521109625339832</v>
      </c>
      <c r="C53" s="5">
        <f>((I53+L53+M53)-H53)*627.5095</f>
        <v>-1.1226144955192536</v>
      </c>
      <c r="D53" s="5"/>
      <c r="G53" s="1" t="s">
        <v>28</v>
      </c>
      <c r="H53" s="3">
        <v>-660.85539449999999</v>
      </c>
      <c r="I53" s="3">
        <v>-329.45906000000002</v>
      </c>
      <c r="J53" s="3">
        <v>-99.739500000000007</v>
      </c>
      <c r="K53" s="3">
        <v>-231.58747919999999</v>
      </c>
      <c r="L53" s="3">
        <v>-230.9373621</v>
      </c>
      <c r="M53" s="3">
        <v>-100.4607614</v>
      </c>
    </row>
    <row r="54" spans="1:14" ht="18.75">
      <c r="A54" s="1" t="s">
        <v>29</v>
      </c>
      <c r="B54" s="5">
        <f t="shared" si="20"/>
        <v>44.830031691388143</v>
      </c>
      <c r="C54" s="5">
        <f t="shared" ref="C54:C57" si="21">((I54+L54+M54)-H54)*627.5095</f>
        <v>-1.8288136868054934</v>
      </c>
      <c r="D54" s="5"/>
      <c r="G54" s="1" t="s">
        <v>29</v>
      </c>
      <c r="H54" s="3">
        <v>-660.95022029999996</v>
      </c>
      <c r="I54" s="3">
        <v>-329.46628920000001</v>
      </c>
      <c r="J54" s="3">
        <v>-99.766139999999993</v>
      </c>
      <c r="K54" s="3">
        <v>-231.64634989999999</v>
      </c>
      <c r="L54" s="3">
        <v>-230.9967753</v>
      </c>
      <c r="M54" s="3">
        <v>-100.49007020000001</v>
      </c>
    </row>
    <row r="55" spans="1:14" ht="18.75">
      <c r="A55" s="1" t="s">
        <v>4</v>
      </c>
      <c r="B55" s="5">
        <f>((J55+I55+K55)-H55)*627.5095</f>
        <v>43.030083441652451</v>
      </c>
      <c r="C55" s="5">
        <f t="shared" si="21"/>
        <v>3.2120956285944136</v>
      </c>
      <c r="D55" s="5"/>
      <c r="G55" s="1" t="s">
        <v>4</v>
      </c>
      <c r="H55" s="3">
        <v>-660.80307200000004</v>
      </c>
      <c r="I55" s="3">
        <v>-329.48581000000001</v>
      </c>
      <c r="J55" s="3">
        <v>-99.71669</v>
      </c>
      <c r="K55" s="3">
        <v>-231.5319992</v>
      </c>
      <c r="L55" s="3">
        <v>-230.87672459999999</v>
      </c>
      <c r="M55" s="3">
        <v>-100.43541860000001</v>
      </c>
    </row>
    <row r="56" spans="1:14" ht="18.75">
      <c r="A56" s="1" t="s">
        <v>5</v>
      </c>
      <c r="B56" s="5">
        <f>((J56+I56+K56)-H56)*627.5095</f>
        <v>44.140022245132492</v>
      </c>
      <c r="C56" s="5">
        <f t="shared" si="21"/>
        <v>2.3955802671585329</v>
      </c>
      <c r="D56" s="5"/>
      <c r="G56" s="1" t="s">
        <v>5</v>
      </c>
      <c r="H56" s="3">
        <v>-660.88998949999996</v>
      </c>
      <c r="I56" s="3">
        <v>-329.49297280000002</v>
      </c>
      <c r="J56" s="3">
        <v>-99.7425724</v>
      </c>
      <c r="K56" s="3">
        <v>-231.58410269999999</v>
      </c>
      <c r="L56" s="3">
        <v>-230.92963610000001</v>
      </c>
      <c r="M56" s="3">
        <v>-100.46356299999999</v>
      </c>
    </row>
    <row r="57" spans="1:14" ht="18.75">
      <c r="A57" s="1" t="s">
        <v>6</v>
      </c>
      <c r="B57" s="5">
        <f>((J57+I57+K57)-H57)*627.5095</f>
        <v>79.619346624229721</v>
      </c>
      <c r="C57" s="5">
        <f t="shared" si="21"/>
        <v>-1.6908243477257834</v>
      </c>
      <c r="D57" s="5"/>
      <c r="G57" s="1" t="s">
        <v>6</v>
      </c>
      <c r="H57" s="3">
        <v>-658.90798329999996</v>
      </c>
      <c r="I57" s="3">
        <v>-328.42505</v>
      </c>
      <c r="J57" s="3">
        <v>-99.535699100000002</v>
      </c>
      <c r="K57" s="3">
        <v>-230.8203527</v>
      </c>
      <c r="L57" s="3">
        <v>-230.22982329999999</v>
      </c>
      <c r="M57" s="3">
        <v>-100.2558045</v>
      </c>
    </row>
    <row r="58" spans="1:14" ht="18.75" hidden="1">
      <c r="A58" s="1" t="s">
        <v>39</v>
      </c>
      <c r="B58" s="5">
        <f t="shared" ref="B58:B64" si="22">((J58+I58+K58)-H58)*627.5095</f>
        <v>77.640181661232859</v>
      </c>
      <c r="C58" s="5">
        <f t="shared" ref="C58:C65" si="23">((I58+L58+M58)-H58)*627.5095</f>
        <v>207381.18023361632</v>
      </c>
      <c r="D58" s="5"/>
      <c r="G58" s="1" t="s">
        <v>39</v>
      </c>
      <c r="H58" s="3">
        <v>-658.90798329999996</v>
      </c>
      <c r="I58" s="3">
        <v>-328.42505</v>
      </c>
      <c r="J58" s="3">
        <v>-99.537066499999995</v>
      </c>
      <c r="K58" s="3">
        <v>-230.8221393</v>
      </c>
    </row>
    <row r="59" spans="1:14" ht="18.75" hidden="1">
      <c r="A59" s="1" t="s">
        <v>40</v>
      </c>
      <c r="B59" s="5">
        <f t="shared" si="22"/>
        <v>79.618781865659741</v>
      </c>
      <c r="C59" s="5">
        <f t="shared" si="23"/>
        <v>207381.18023361632</v>
      </c>
      <c r="D59" s="5"/>
      <c r="G59" s="1" t="s">
        <v>40</v>
      </c>
      <c r="H59" s="3">
        <v>-658.90798329999996</v>
      </c>
      <c r="I59" s="3">
        <v>-328.42505</v>
      </c>
      <c r="J59" s="3">
        <v>-99.535700000000006</v>
      </c>
      <c r="K59" s="3">
        <v>-230.8203527</v>
      </c>
    </row>
    <row r="60" spans="1:14" ht="18.75" hidden="1">
      <c r="A60" s="1" t="s">
        <v>39</v>
      </c>
      <c r="B60" s="5">
        <f t="shared" si="22"/>
        <v>61.33528856802149</v>
      </c>
      <c r="C60" s="5">
        <f t="shared" si="23"/>
        <v>207381.18023361632</v>
      </c>
      <c r="D60" s="5"/>
      <c r="G60" s="1" t="s">
        <v>39</v>
      </c>
      <c r="H60" s="3">
        <v>-658.90798329999996</v>
      </c>
      <c r="I60" s="3">
        <v>-328.42505</v>
      </c>
      <c r="J60" s="3">
        <v>-99.537066499999995</v>
      </c>
      <c r="K60" s="3">
        <v>-230.8481228</v>
      </c>
    </row>
    <row r="61" spans="1:14" ht="18.75" hidden="1">
      <c r="A61" s="1" t="s">
        <v>38</v>
      </c>
      <c r="B61" s="5">
        <f t="shared" si="22"/>
        <v>87.347314369551313</v>
      </c>
      <c r="C61" s="5">
        <f t="shared" si="23"/>
        <v>207561.64713399319</v>
      </c>
      <c r="D61" s="5"/>
      <c r="G61" s="1" t="s">
        <v>38</v>
      </c>
      <c r="H61" s="3">
        <v>-659.31963819999999</v>
      </c>
      <c r="I61" s="3">
        <v>-328.5491126</v>
      </c>
      <c r="J61" s="3">
        <v>-99.612106100000005</v>
      </c>
      <c r="K61" s="3">
        <v>-231.0192227</v>
      </c>
    </row>
    <row r="62" spans="1:14" ht="18.75" hidden="1">
      <c r="A62" s="1" t="s">
        <v>39</v>
      </c>
      <c r="B62" s="5">
        <f t="shared" si="22"/>
        <v>67.030878544766438</v>
      </c>
      <c r="C62" s="5">
        <f t="shared" si="23"/>
        <v>207561.64713399319</v>
      </c>
      <c r="D62" s="5"/>
      <c r="G62" s="1" t="s">
        <v>39</v>
      </c>
      <c r="H62" s="3">
        <v>-659.31963819999999</v>
      </c>
      <c r="I62" s="3">
        <v>-328.5491126</v>
      </c>
      <c r="J62" s="3">
        <v>-99.613718199999994</v>
      </c>
      <c r="K62" s="3">
        <v>-231.04998689999999</v>
      </c>
    </row>
    <row r="63" spans="1:14" ht="18.75" hidden="1">
      <c r="A63" s="1" t="s">
        <v>41</v>
      </c>
      <c r="B63" s="5">
        <f t="shared" si="22"/>
        <v>87.347314369551313</v>
      </c>
      <c r="C63" s="5">
        <f t="shared" si="23"/>
        <v>207561.64713399319</v>
      </c>
      <c r="D63" s="5"/>
      <c r="G63" s="1" t="s">
        <v>41</v>
      </c>
      <c r="H63" s="3">
        <v>-659.31963819999999</v>
      </c>
      <c r="I63" s="3">
        <v>-328.5491126</v>
      </c>
      <c r="J63" s="3">
        <v>-99.612106100000005</v>
      </c>
      <c r="K63" s="3">
        <v>-231.0192227</v>
      </c>
    </row>
    <row r="64" spans="1:14" ht="18.75" hidden="1">
      <c r="A64" s="1" t="s">
        <v>39</v>
      </c>
      <c r="B64" s="5">
        <f t="shared" si="22"/>
        <v>67.028933265271405</v>
      </c>
      <c r="C64" s="5">
        <f t="shared" si="23"/>
        <v>207561.64713399319</v>
      </c>
      <c r="D64" s="5"/>
      <c r="G64" s="1" t="s">
        <v>39</v>
      </c>
      <c r="H64" s="3">
        <v>-659.31963819999999</v>
      </c>
      <c r="I64" s="3">
        <v>-328.5491126</v>
      </c>
      <c r="J64" s="3">
        <v>-99.613718199999994</v>
      </c>
      <c r="K64" s="3">
        <v>-231.04999000000001</v>
      </c>
    </row>
    <row r="65" spans="1:11" ht="18.75">
      <c r="A65" s="1" t="s">
        <v>7</v>
      </c>
      <c r="B65" s="5">
        <f>((J65+I65+K65)-H65)*627.5095</f>
        <v>54.497756803091953</v>
      </c>
      <c r="C65" s="5"/>
      <c r="D65" s="5"/>
      <c r="G65" s="1" t="s">
        <v>7</v>
      </c>
      <c r="H65" s="3">
        <v>-659.4069452</v>
      </c>
      <c r="I65" s="3">
        <v>-328.56393200000002</v>
      </c>
      <c r="J65" s="3">
        <v>-99.627826999999996</v>
      </c>
      <c r="K65" s="3">
        <v>-231.12833850000001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tabSelected="1" workbookViewId="0">
      <selection activeCell="C30" sqref="C30"/>
    </sheetView>
  </sheetViews>
  <sheetFormatPr defaultRowHeight="16.5"/>
  <cols>
    <col min="1" max="1" width="44.125" bestFit="1" customWidth="1"/>
    <col min="2" max="2" width="9.5" bestFit="1" customWidth="1"/>
    <col min="3" max="3" width="9.25" bestFit="1" customWidth="1"/>
    <col min="4" max="4" width="35.875" bestFit="1" customWidth="1"/>
    <col min="5" max="5" width="8" bestFit="1" customWidth="1"/>
    <col min="6" max="6" width="19.375" customWidth="1"/>
    <col min="7" max="7" width="17.25" customWidth="1"/>
    <col min="8" max="8" width="11.125" bestFit="1" customWidth="1"/>
  </cols>
  <sheetData>
    <row r="1" spans="1:3" ht="17.25" thickBot="1">
      <c r="A1" s="11" t="s">
        <v>26</v>
      </c>
      <c r="B1" s="11"/>
      <c r="C1" s="11"/>
    </row>
    <row r="2" spans="1:3" ht="20.25" thickTop="1" thickBot="1">
      <c r="A2" s="26" t="s">
        <v>27</v>
      </c>
      <c r="B2" s="34" t="s">
        <v>48</v>
      </c>
      <c r="C2" s="34" t="s">
        <v>49</v>
      </c>
    </row>
    <row r="3" spans="1:3" ht="17.25" thickTop="1">
      <c r="A3" s="12" t="s">
        <v>2</v>
      </c>
      <c r="B3" s="13"/>
      <c r="C3" s="13"/>
    </row>
    <row r="4" spans="1:3">
      <c r="A4" s="35" t="s">
        <v>28</v>
      </c>
      <c r="B4" s="14">
        <v>2.2000000000000002</v>
      </c>
      <c r="C4" s="14">
        <v>-13.622289980778367</v>
      </c>
    </row>
    <row r="5" spans="1:3">
      <c r="A5" s="35" t="s">
        <v>29</v>
      </c>
      <c r="B5" s="14">
        <v>2.2000000000000002</v>
      </c>
      <c r="C5" s="14">
        <v>-13.518123403756004</v>
      </c>
    </row>
    <row r="6" spans="1:3">
      <c r="A6" s="14" t="s">
        <v>4</v>
      </c>
      <c r="B6" s="14">
        <v>-3</v>
      </c>
      <c r="C6" s="14">
        <v>-18.744963783971652</v>
      </c>
    </row>
    <row r="7" spans="1:3">
      <c r="A7" s="14" t="s">
        <v>5</v>
      </c>
      <c r="B7" s="14">
        <v>-3.3</v>
      </c>
      <c r="C7" s="14">
        <v>-18.844612292576887</v>
      </c>
    </row>
    <row r="8" spans="1:3">
      <c r="A8" s="14" t="s">
        <v>6</v>
      </c>
      <c r="B8" s="14">
        <v>17.678511388738951</v>
      </c>
      <c r="C8" s="14">
        <v>2.6057959496985061</v>
      </c>
    </row>
    <row r="9" spans="1:3">
      <c r="A9" s="14" t="s">
        <v>7</v>
      </c>
      <c r="B9" s="29">
        <v>-5.5</v>
      </c>
      <c r="C9" s="14">
        <v>-21.8</v>
      </c>
    </row>
    <row r="10" spans="1:3">
      <c r="A10" s="15" t="s">
        <v>12</v>
      </c>
      <c r="B10" s="14"/>
      <c r="C10" s="14"/>
    </row>
    <row r="11" spans="1:3">
      <c r="A11" s="35" t="s">
        <v>28</v>
      </c>
      <c r="B11" s="14">
        <v>9.8015101371512632</v>
      </c>
      <c r="C11" s="14">
        <v>1.7471119497265368</v>
      </c>
    </row>
    <row r="12" spans="1:3">
      <c r="A12" s="35" t="s">
        <v>29</v>
      </c>
      <c r="B12" s="14">
        <v>8.5300503882225733</v>
      </c>
      <c r="C12" s="14">
        <v>2.5749852332050183</v>
      </c>
    </row>
    <row r="13" spans="1:3">
      <c r="A13" s="14" t="s">
        <v>4</v>
      </c>
      <c r="B13" s="14">
        <v>6.7363772334710381</v>
      </c>
      <c r="C13" s="14">
        <v>-1.1000000000000001</v>
      </c>
    </row>
    <row r="14" spans="1:3">
      <c r="A14" s="14" t="s">
        <v>5</v>
      </c>
      <c r="B14" s="14">
        <v>5.1743178351340484</v>
      </c>
      <c r="C14" s="14">
        <v>-0.21504750559930028</v>
      </c>
    </row>
    <row r="15" spans="1:3">
      <c r="A15" s="14" t="s">
        <v>6</v>
      </c>
      <c r="B15" s="14">
        <v>25.551559330550827</v>
      </c>
      <c r="C15" s="14">
        <v>27.431515041512867</v>
      </c>
    </row>
    <row r="16" spans="1:3">
      <c r="A16" s="14" t="s">
        <v>7</v>
      </c>
      <c r="B16" s="29">
        <v>6.8</v>
      </c>
      <c r="C16" s="14">
        <v>1.5</v>
      </c>
    </row>
    <row r="17" spans="1:3">
      <c r="A17" s="15" t="s">
        <v>14</v>
      </c>
      <c r="B17" s="14"/>
      <c r="C17" s="14"/>
    </row>
    <row r="18" spans="1:3">
      <c r="A18" s="35" t="s">
        <v>28</v>
      </c>
      <c r="B18" s="14">
        <v>23.755564390519606</v>
      </c>
      <c r="C18" s="14">
        <v>19.820828821609247</v>
      </c>
    </row>
    <row r="19" spans="1:3">
      <c r="A19" s="35" t="s">
        <v>29</v>
      </c>
      <c r="B19" s="14">
        <v>24.725066567783376</v>
      </c>
      <c r="C19" s="14">
        <v>21.127742857162755</v>
      </c>
    </row>
    <row r="20" spans="1:3">
      <c r="A20" s="14" t="s">
        <v>4</v>
      </c>
      <c r="B20" s="14">
        <v>22.042463455421718</v>
      </c>
      <c r="C20" s="14">
        <v>18.231723763911944</v>
      </c>
    </row>
    <row r="21" spans="1:3">
      <c r="A21" s="14" t="s">
        <v>5</v>
      </c>
      <c r="B21" s="14">
        <v>22.90629303323789</v>
      </c>
      <c r="C21" s="14">
        <v>19.493080609866201</v>
      </c>
    </row>
    <row r="22" spans="1:3">
      <c r="A22" s="14" t="s">
        <v>6</v>
      </c>
      <c r="B22" s="14">
        <v>52.452389587976569</v>
      </c>
      <c r="C22" s="14">
        <v>52.398486521827238</v>
      </c>
    </row>
    <row r="23" spans="1:3">
      <c r="A23" s="14" t="s">
        <v>7</v>
      </c>
      <c r="B23" s="29">
        <v>28.449084446940262</v>
      </c>
      <c r="C23" s="14">
        <v>25.8</v>
      </c>
    </row>
    <row r="24" spans="1:3">
      <c r="A24" s="15" t="s">
        <v>15</v>
      </c>
      <c r="B24" s="14"/>
      <c r="C24" s="14"/>
    </row>
    <row r="25" spans="1:3">
      <c r="A25" s="35" t="s">
        <v>28</v>
      </c>
      <c r="B25" s="14">
        <v>43.521109625339832</v>
      </c>
      <c r="C25" s="14">
        <v>44.347978893463903</v>
      </c>
    </row>
    <row r="26" spans="1:3">
      <c r="A26" s="35" t="s">
        <v>29</v>
      </c>
      <c r="B26" s="14">
        <v>44.830031691388143</v>
      </c>
      <c r="C26" s="14">
        <v>46.055118488148494</v>
      </c>
    </row>
    <row r="27" spans="1:3">
      <c r="A27" s="14" t="s">
        <v>4</v>
      </c>
      <c r="B27" s="14">
        <v>43.030083441652451</v>
      </c>
      <c r="C27" s="14">
        <v>43.821059166509947</v>
      </c>
    </row>
    <row r="28" spans="1:3">
      <c r="A28" s="14" t="s">
        <v>5</v>
      </c>
      <c r="B28" s="14">
        <v>44.140022245132492</v>
      </c>
      <c r="C28" s="14">
        <v>45.379353507713766</v>
      </c>
    </row>
    <row r="29" spans="1:3">
      <c r="A29" s="14" t="s">
        <v>6</v>
      </c>
      <c r="B29" s="14">
        <v>79.619346624229721</v>
      </c>
      <c r="C29" s="14">
        <v>83.732106638190174</v>
      </c>
    </row>
    <row r="30" spans="1:3" ht="17.25" thickBot="1">
      <c r="A30" s="27" t="s">
        <v>7</v>
      </c>
      <c r="B30" s="30">
        <v>54.497756803091953</v>
      </c>
      <c r="C30" s="30">
        <v>56.6</v>
      </c>
    </row>
    <row r="31" spans="1:3" ht="17.25" thickTop="1">
      <c r="A31" s="14"/>
      <c r="B31" s="29"/>
      <c r="C31" s="14"/>
    </row>
    <row r="32" spans="1:3">
      <c r="A32" s="14"/>
      <c r="B32" s="29"/>
      <c r="C32" s="14"/>
    </row>
    <row r="33" spans="1:9">
      <c r="A33" s="14"/>
      <c r="B33" s="29"/>
      <c r="C33" s="14"/>
    </row>
    <row r="35" spans="1:9" ht="17.25" thickBot="1">
      <c r="A35" s="11" t="s">
        <v>26</v>
      </c>
      <c r="B35" s="11"/>
      <c r="D35" s="11" t="s">
        <v>26</v>
      </c>
      <c r="E35" s="11"/>
    </row>
    <row r="36" spans="1:9" ht="20.25" thickTop="1" thickBot="1">
      <c r="A36" s="38" t="s">
        <v>50</v>
      </c>
      <c r="B36" s="34" t="s">
        <v>49</v>
      </c>
      <c r="D36" s="38" t="s">
        <v>57</v>
      </c>
      <c r="E36" s="34" t="s">
        <v>49</v>
      </c>
      <c r="G36" s="11"/>
    </row>
    <row r="37" spans="1:9" ht="17.25" thickTop="1">
      <c r="A37" s="12" t="s">
        <v>2</v>
      </c>
      <c r="B37" s="13"/>
      <c r="C37" s="36"/>
      <c r="D37" s="12" t="s">
        <v>2</v>
      </c>
      <c r="E37" s="13"/>
      <c r="F37" s="16"/>
      <c r="G37" s="16"/>
      <c r="H37" s="16"/>
      <c r="I37" s="32"/>
    </row>
    <row r="38" spans="1:9">
      <c r="A38" s="35" t="s">
        <v>28</v>
      </c>
      <c r="B38" s="14">
        <v>12.1</v>
      </c>
      <c r="C38" s="36"/>
      <c r="D38" s="35" t="s">
        <v>28</v>
      </c>
      <c r="E38" s="14">
        <v>-133.19999999999999</v>
      </c>
      <c r="F38" s="16"/>
      <c r="G38" s="16"/>
      <c r="H38" s="16"/>
      <c r="I38" s="32"/>
    </row>
    <row r="39" spans="1:9">
      <c r="A39" s="35" t="s">
        <v>29</v>
      </c>
      <c r="B39" s="14">
        <v>12</v>
      </c>
      <c r="C39" s="36"/>
      <c r="D39" s="35" t="s">
        <v>29</v>
      </c>
      <c r="E39" s="14">
        <v>-134.19999999999999</v>
      </c>
      <c r="F39" s="16"/>
      <c r="G39" s="16"/>
      <c r="H39" s="16"/>
      <c r="I39" s="32"/>
    </row>
    <row r="40" spans="1:9">
      <c r="A40" s="14" t="s">
        <v>4</v>
      </c>
      <c r="B40" s="14">
        <v>12.2</v>
      </c>
      <c r="C40" s="14"/>
      <c r="D40" s="14" t="s">
        <v>4</v>
      </c>
      <c r="E40" s="14">
        <v>-137.76123934675238</v>
      </c>
      <c r="F40" s="14"/>
      <c r="G40" s="14"/>
      <c r="H40" s="14"/>
      <c r="I40" s="32"/>
    </row>
    <row r="41" spans="1:9">
      <c r="A41" s="14" t="s">
        <v>5</v>
      </c>
      <c r="B41" s="14">
        <v>12.2</v>
      </c>
      <c r="C41" s="31"/>
      <c r="D41" s="14" t="s">
        <v>5</v>
      </c>
      <c r="E41" s="14">
        <v>-138.92759125437541</v>
      </c>
      <c r="F41" s="31"/>
      <c r="G41" s="31"/>
      <c r="H41" s="31"/>
      <c r="I41" s="32"/>
    </row>
    <row r="42" spans="1:9">
      <c r="A42" s="14" t="s">
        <v>6</v>
      </c>
      <c r="B42" s="14">
        <v>9.1999999999999993</v>
      </c>
      <c r="C42" s="16"/>
      <c r="D42" s="14" t="s">
        <v>6</v>
      </c>
      <c r="E42" s="14">
        <v>-147.28557853774717</v>
      </c>
      <c r="F42" s="16"/>
      <c r="G42" s="16"/>
      <c r="H42" s="16"/>
      <c r="I42" s="32"/>
    </row>
    <row r="43" spans="1:9">
      <c r="A43" s="14" t="s">
        <v>7</v>
      </c>
      <c r="B43" s="14"/>
      <c r="C43" s="16"/>
      <c r="D43" s="14" t="s">
        <v>7</v>
      </c>
      <c r="E43" s="14">
        <v>-146.1</v>
      </c>
      <c r="F43" s="16"/>
      <c r="G43" s="16"/>
      <c r="H43" s="16"/>
      <c r="I43" s="32"/>
    </row>
    <row r="44" spans="1:9">
      <c r="A44" s="15" t="s">
        <v>12</v>
      </c>
      <c r="B44" s="14"/>
      <c r="C44" s="16"/>
      <c r="D44" s="15" t="s">
        <v>12</v>
      </c>
      <c r="E44" s="14"/>
      <c r="F44" s="16"/>
      <c r="G44" s="16"/>
      <c r="H44" s="16"/>
      <c r="I44" s="32"/>
    </row>
    <row r="45" spans="1:9">
      <c r="A45" s="35" t="s">
        <v>28</v>
      </c>
      <c r="B45" s="14">
        <v>30.9</v>
      </c>
      <c r="C45" s="16"/>
      <c r="D45" s="35" t="s">
        <v>28</v>
      </c>
      <c r="E45" s="14">
        <v>-177.8</v>
      </c>
      <c r="F45" s="16"/>
      <c r="G45" s="16"/>
      <c r="H45" s="16"/>
      <c r="I45" s="32"/>
    </row>
    <row r="46" spans="1:9">
      <c r="A46" s="35" t="s">
        <v>29</v>
      </c>
      <c r="B46" s="14">
        <v>30.2</v>
      </c>
      <c r="C46" s="16"/>
      <c r="D46" s="35" t="s">
        <v>29</v>
      </c>
      <c r="E46" s="14">
        <v>-118.1</v>
      </c>
      <c r="F46" s="16"/>
      <c r="G46" s="16"/>
      <c r="H46" s="16"/>
      <c r="I46" s="32"/>
    </row>
    <row r="47" spans="1:9">
      <c r="A47" s="14" t="s">
        <v>4</v>
      </c>
      <c r="B47" s="14">
        <v>27.835191902920908</v>
      </c>
      <c r="C47" s="16"/>
      <c r="D47" s="14" t="s">
        <v>4</v>
      </c>
      <c r="E47" s="14">
        <v>-123.78396724179999</v>
      </c>
      <c r="F47" s="16"/>
      <c r="G47" s="16"/>
      <c r="H47" s="16"/>
      <c r="I47" s="32"/>
    </row>
    <row r="48" spans="1:9">
      <c r="A48" s="14" t="s">
        <v>5</v>
      </c>
      <c r="B48" s="14">
        <v>30.79942127899907</v>
      </c>
      <c r="C48" s="16"/>
      <c r="D48" s="14" t="s">
        <v>5</v>
      </c>
      <c r="E48" s="14">
        <v>-120.29802646746917</v>
      </c>
      <c r="F48" s="17"/>
      <c r="G48" s="17"/>
      <c r="H48" s="18"/>
      <c r="I48" s="32"/>
    </row>
    <row r="49" spans="1:9">
      <c r="A49" s="14" t="s">
        <v>6</v>
      </c>
      <c r="B49" s="14">
        <v>28.449900209081321</v>
      </c>
      <c r="C49" s="16"/>
      <c r="D49" s="14" t="s">
        <v>6</v>
      </c>
      <c r="E49" s="14">
        <v>-122.45985944586147</v>
      </c>
      <c r="F49" s="16"/>
      <c r="G49" s="16"/>
      <c r="H49" s="16"/>
      <c r="I49" s="32"/>
    </row>
    <row r="50" spans="1:9">
      <c r="A50" s="14" t="s">
        <v>7</v>
      </c>
      <c r="B50" s="14"/>
      <c r="C50" s="16"/>
      <c r="D50" s="14" t="s">
        <v>7</v>
      </c>
      <c r="E50" s="14"/>
      <c r="F50" s="40"/>
      <c r="G50" s="16"/>
      <c r="H50" s="16"/>
      <c r="I50" s="32"/>
    </row>
    <row r="51" spans="1:9">
      <c r="A51" s="15" t="s">
        <v>51</v>
      </c>
      <c r="B51" s="14"/>
      <c r="C51" s="16"/>
      <c r="D51" s="15" t="s">
        <v>14</v>
      </c>
      <c r="E51" s="14"/>
      <c r="F51" s="16"/>
      <c r="G51" s="16"/>
      <c r="H51" s="16"/>
      <c r="I51" s="32"/>
    </row>
    <row r="52" spans="1:9">
      <c r="A52" s="35" t="s">
        <v>28</v>
      </c>
      <c r="B52" s="14">
        <v>38.5</v>
      </c>
      <c r="C52" s="16"/>
      <c r="D52" s="35" t="s">
        <v>28</v>
      </c>
      <c r="E52" s="14">
        <v>-99.8</v>
      </c>
      <c r="F52" s="16"/>
      <c r="G52" s="16"/>
      <c r="H52" s="16"/>
      <c r="I52" s="32"/>
    </row>
    <row r="53" spans="1:9">
      <c r="A53" s="35" t="s">
        <v>29</v>
      </c>
      <c r="B53" s="14">
        <v>37.4</v>
      </c>
      <c r="C53" s="16"/>
      <c r="D53" s="35" t="s">
        <v>29</v>
      </c>
      <c r="E53" s="14">
        <v>-99.6</v>
      </c>
      <c r="F53" s="16"/>
      <c r="G53" s="16"/>
      <c r="H53" s="16"/>
      <c r="I53" s="32"/>
    </row>
    <row r="54" spans="1:9">
      <c r="A54" s="14" t="s">
        <v>52</v>
      </c>
      <c r="B54" s="14">
        <v>39.623459867835777</v>
      </c>
      <c r="C54" s="16"/>
      <c r="D54" s="14" t="s">
        <v>4</v>
      </c>
      <c r="E54" s="14">
        <v>-100.78455179865477</v>
      </c>
      <c r="F54" s="16"/>
      <c r="G54" s="16"/>
      <c r="H54" s="16"/>
      <c r="I54" s="32"/>
    </row>
    <row r="55" spans="1:9">
      <c r="A55" s="14" t="s">
        <v>53</v>
      </c>
      <c r="B55" s="14">
        <v>38.464261568765778</v>
      </c>
      <c r="C55" s="16"/>
      <c r="D55" s="14" t="s">
        <v>5</v>
      </c>
      <c r="E55" s="14">
        <v>-100.58989835200367</v>
      </c>
      <c r="F55" s="16"/>
      <c r="G55" s="16"/>
      <c r="H55" s="16"/>
      <c r="I55" s="32"/>
    </row>
    <row r="56" spans="1:9">
      <c r="A56" s="14" t="s">
        <v>54</v>
      </c>
      <c r="B56" s="14">
        <v>38.393478496944986</v>
      </c>
      <c r="C56" s="17"/>
      <c r="D56" s="14" t="s">
        <v>6</v>
      </c>
      <c r="E56" s="14">
        <v>-97.492887965547098</v>
      </c>
      <c r="F56" s="16"/>
      <c r="G56" s="16"/>
      <c r="H56" s="18"/>
      <c r="I56" s="32"/>
    </row>
    <row r="57" spans="1:9">
      <c r="A57" s="14" t="s">
        <v>55</v>
      </c>
      <c r="B57" s="14"/>
      <c r="C57" s="16"/>
      <c r="D57" s="14" t="s">
        <v>7</v>
      </c>
      <c r="E57" s="14"/>
      <c r="F57" s="16"/>
      <c r="G57" s="16"/>
      <c r="H57" s="16"/>
      <c r="I57" s="32"/>
    </row>
    <row r="58" spans="1:9">
      <c r="A58" s="15" t="s">
        <v>56</v>
      </c>
      <c r="B58" s="14"/>
      <c r="C58" s="16"/>
      <c r="D58" s="15" t="s">
        <v>15</v>
      </c>
      <c r="E58" s="14"/>
      <c r="F58" s="16"/>
      <c r="G58" s="16"/>
      <c r="H58" s="16"/>
      <c r="I58" s="32"/>
    </row>
    <row r="59" spans="1:9">
      <c r="A59" s="35" t="s">
        <v>28</v>
      </c>
      <c r="B59" s="14">
        <v>46.1</v>
      </c>
      <c r="C59" s="16"/>
      <c r="D59" s="35" t="s">
        <v>28</v>
      </c>
      <c r="E59" s="14">
        <v>-75.2</v>
      </c>
      <c r="F59" s="16"/>
      <c r="G59" s="16"/>
      <c r="H59" s="16"/>
      <c r="I59" s="32"/>
    </row>
    <row r="60" spans="1:9">
      <c r="A60" s="35" t="s">
        <v>29</v>
      </c>
      <c r="B60" s="14">
        <v>44.3</v>
      </c>
      <c r="C60" s="16"/>
      <c r="D60" s="35" t="s">
        <v>29</v>
      </c>
      <c r="E60" s="14">
        <v>-74.7</v>
      </c>
      <c r="F60" s="16"/>
      <c r="G60" s="16"/>
      <c r="H60" s="16"/>
      <c r="I60" s="32"/>
    </row>
    <row r="61" spans="1:9">
      <c r="A61" s="14" t="s">
        <v>52</v>
      </c>
      <c r="B61" s="14">
        <v>47.543257267529313</v>
      </c>
      <c r="C61" s="16"/>
      <c r="D61" s="14" t="s">
        <v>4</v>
      </c>
      <c r="E61" s="14">
        <v>-75.195216396342119</v>
      </c>
      <c r="F61" s="16"/>
      <c r="G61" s="16"/>
      <c r="H61" s="16"/>
      <c r="I61" s="32"/>
    </row>
    <row r="62" spans="1:9">
      <c r="A62" s="14" t="s">
        <v>53</v>
      </c>
      <c r="B62" s="14">
        <v>45.637197161347572</v>
      </c>
      <c r="C62" s="16"/>
      <c r="D62" s="14" t="s">
        <v>5</v>
      </c>
      <c r="E62" s="14">
        <v>-74.703625454013434</v>
      </c>
      <c r="F62" s="16"/>
      <c r="G62" s="16"/>
      <c r="H62" s="16"/>
      <c r="I62" s="32"/>
    </row>
    <row r="63" spans="1:9">
      <c r="A63" s="14" t="s">
        <v>54</v>
      </c>
      <c r="B63" s="14">
        <v>47.204841394099184</v>
      </c>
      <c r="C63" s="16"/>
      <c r="D63" s="14" t="s">
        <v>6</v>
      </c>
      <c r="E63" s="14">
        <v>-66.159267849326852</v>
      </c>
      <c r="F63" s="16"/>
      <c r="G63" s="16"/>
      <c r="H63" s="16"/>
      <c r="I63" s="32"/>
    </row>
    <row r="64" spans="1:9" ht="17.25" thickBot="1">
      <c r="A64" s="27" t="s">
        <v>55</v>
      </c>
      <c r="B64" s="27"/>
      <c r="C64" s="17"/>
      <c r="D64" s="27" t="s">
        <v>7</v>
      </c>
      <c r="E64" s="27"/>
      <c r="F64" s="16"/>
      <c r="G64" s="17"/>
      <c r="H64" s="18"/>
      <c r="I64" s="32"/>
    </row>
    <row r="65" spans="1:9" ht="17.25" thickTop="1">
      <c r="A65" s="15"/>
      <c r="B65" s="16"/>
      <c r="C65" s="16"/>
      <c r="D65" s="16"/>
      <c r="E65" s="15"/>
      <c r="F65" s="16"/>
      <c r="G65" s="16"/>
      <c r="H65" s="16"/>
      <c r="I65" s="32"/>
    </row>
    <row r="66" spans="1:9" ht="17.25" thickBot="1">
      <c r="A66" s="11" t="s">
        <v>26</v>
      </c>
      <c r="B66" s="11"/>
      <c r="D66" s="11" t="s">
        <v>26</v>
      </c>
      <c r="E66" s="11"/>
      <c r="F66" s="16"/>
      <c r="G66" s="16"/>
      <c r="H66" s="16"/>
      <c r="I66" s="32"/>
    </row>
    <row r="67" spans="1:9" ht="20.25" thickTop="1" thickBot="1">
      <c r="A67" s="38" t="s">
        <v>59</v>
      </c>
      <c r="B67" s="34" t="s">
        <v>48</v>
      </c>
      <c r="D67" s="38" t="s">
        <v>58</v>
      </c>
      <c r="E67" s="34" t="s">
        <v>48</v>
      </c>
      <c r="F67" s="16"/>
      <c r="G67" s="16"/>
      <c r="H67" s="16"/>
      <c r="I67" s="32"/>
    </row>
    <row r="68" spans="1:9" ht="17.25" thickTop="1">
      <c r="A68" s="12" t="s">
        <v>2</v>
      </c>
      <c r="B68" s="13"/>
      <c r="C68" s="36"/>
      <c r="D68" s="12" t="s">
        <v>2</v>
      </c>
      <c r="E68" s="13"/>
      <c r="F68" s="16"/>
      <c r="G68" s="16"/>
      <c r="H68" s="16"/>
      <c r="I68" s="32"/>
    </row>
    <row r="69" spans="1:9">
      <c r="A69" s="35" t="s">
        <v>28</v>
      </c>
      <c r="B69" s="14">
        <v>3.6287619366125257</v>
      </c>
      <c r="C69" s="36"/>
      <c r="D69" s="35" t="s">
        <v>28</v>
      </c>
      <c r="E69" s="14">
        <v>-42.444240572383492</v>
      </c>
      <c r="F69" s="16"/>
      <c r="G69" s="16"/>
      <c r="H69" s="18"/>
      <c r="I69" s="32"/>
    </row>
    <row r="70" spans="1:9">
      <c r="A70" s="35" t="s">
        <v>29</v>
      </c>
      <c r="B70" s="14">
        <v>4.0548408870712036</v>
      </c>
      <c r="C70" s="36"/>
      <c r="D70" s="35" t="s">
        <v>29</v>
      </c>
      <c r="E70" s="14">
        <v>-44.447062643570504</v>
      </c>
      <c r="F70" s="32"/>
      <c r="G70" s="32"/>
      <c r="H70" s="32"/>
      <c r="I70" s="32"/>
    </row>
    <row r="71" spans="1:9">
      <c r="A71" s="14" t="s">
        <v>4</v>
      </c>
      <c r="B71" s="14">
        <v>4.122423660257458</v>
      </c>
      <c r="C71" s="14"/>
      <c r="D71" s="14" t="s">
        <v>4</v>
      </c>
      <c r="E71" s="14">
        <v>-42.794641877176296</v>
      </c>
      <c r="F71" s="32"/>
      <c r="G71" s="32"/>
      <c r="H71" s="32"/>
      <c r="I71" s="32"/>
    </row>
    <row r="72" spans="1:9">
      <c r="A72" s="14" t="s">
        <v>5</v>
      </c>
      <c r="B72" s="14">
        <v>4.5432315309793818</v>
      </c>
      <c r="C72" s="31"/>
      <c r="D72" s="14" t="s">
        <v>5</v>
      </c>
      <c r="E72" s="14">
        <v>-45.062398459264998</v>
      </c>
      <c r="F72" s="32"/>
      <c r="G72" s="32"/>
      <c r="H72" s="32"/>
      <c r="I72" s="32"/>
    </row>
    <row r="73" spans="1:9">
      <c r="A73" s="14" t="s">
        <v>6</v>
      </c>
      <c r="B73" s="14">
        <v>1.801893529230719</v>
      </c>
      <c r="C73" s="16"/>
      <c r="D73" s="14" t="s">
        <v>6</v>
      </c>
      <c r="E73" s="14">
        <v>-63.631659583252215</v>
      </c>
      <c r="F73" s="31"/>
      <c r="G73" s="32"/>
      <c r="H73" s="32"/>
      <c r="I73" s="32"/>
    </row>
    <row r="74" spans="1:9">
      <c r="A74" s="14" t="s">
        <v>7</v>
      </c>
      <c r="B74" s="14"/>
      <c r="C74" s="16"/>
      <c r="D74" s="14" t="s">
        <v>7</v>
      </c>
      <c r="E74" s="14"/>
      <c r="F74" s="37"/>
      <c r="G74" s="32"/>
      <c r="H74" s="32"/>
      <c r="I74" s="32"/>
    </row>
    <row r="75" spans="1:9">
      <c r="A75" s="15" t="s">
        <v>12</v>
      </c>
      <c r="B75" s="14"/>
      <c r="C75" s="16"/>
      <c r="D75" s="15" t="s">
        <v>12</v>
      </c>
      <c r="E75" s="14"/>
      <c r="F75" s="14"/>
      <c r="G75" s="32"/>
      <c r="H75" s="32"/>
      <c r="I75" s="32"/>
    </row>
    <row r="76" spans="1:9">
      <c r="A76" s="35" t="s">
        <v>28</v>
      </c>
      <c r="B76" s="14">
        <v>15.429893846423267</v>
      </c>
      <c r="C76" s="16"/>
      <c r="D76" s="35" t="s">
        <v>28</v>
      </c>
      <c r="E76" s="14">
        <v>-34.842213983707822</v>
      </c>
      <c r="F76" s="31"/>
      <c r="G76" s="32"/>
      <c r="H76" s="32"/>
      <c r="I76" s="32"/>
    </row>
    <row r="77" spans="1:9">
      <c r="A77" s="35" t="s">
        <v>29</v>
      </c>
      <c r="B77" s="14">
        <v>15.643372578383538</v>
      </c>
      <c r="C77" s="16"/>
      <c r="D77" s="35" t="s">
        <v>29</v>
      </c>
      <c r="E77" s="14">
        <v>-36.301612827804384</v>
      </c>
      <c r="F77" s="28"/>
      <c r="G77" s="32"/>
      <c r="H77" s="32"/>
      <c r="I77" s="32"/>
    </row>
    <row r="78" spans="1:9">
      <c r="A78" s="14" t="s">
        <v>4</v>
      </c>
      <c r="B78" s="14">
        <v>16.85038710161805</v>
      </c>
      <c r="C78" s="16"/>
      <c r="D78" s="14" t="s">
        <v>4</v>
      </c>
      <c r="E78" s="14">
        <v>-33.081610579587</v>
      </c>
      <c r="F78" s="28"/>
      <c r="G78" s="32"/>
      <c r="H78" s="32"/>
      <c r="I78" s="32"/>
    </row>
    <row r="79" spans="1:9">
      <c r="A79" s="14" t="s">
        <v>5</v>
      </c>
      <c r="B79" s="14">
        <v>16.985113391277462</v>
      </c>
      <c r="C79" s="16"/>
      <c r="D79" s="14" t="s">
        <v>5</v>
      </c>
      <c r="E79" s="14">
        <v>-34.435650578664145</v>
      </c>
      <c r="F79" s="28"/>
      <c r="G79" s="32"/>
      <c r="H79" s="32"/>
      <c r="I79" s="32"/>
    </row>
    <row r="80" spans="1:9">
      <c r="A80" s="14" t="s">
        <v>6</v>
      </c>
      <c r="B80" s="14">
        <v>7.6622047497021466</v>
      </c>
      <c r="C80" s="16"/>
      <c r="D80" s="14" t="s">
        <v>6</v>
      </c>
      <c r="E80" s="14">
        <v>-55.758611641476008</v>
      </c>
      <c r="F80" s="17"/>
      <c r="G80" s="32"/>
      <c r="H80" s="32"/>
      <c r="I80" s="32"/>
    </row>
    <row r="81" spans="1:9">
      <c r="A81" s="14" t="s">
        <v>7</v>
      </c>
      <c r="B81" s="14"/>
      <c r="C81" s="16"/>
      <c r="D81" s="14" t="s">
        <v>7</v>
      </c>
      <c r="E81" s="14"/>
      <c r="F81" s="28"/>
      <c r="G81" s="32"/>
      <c r="H81" s="32"/>
      <c r="I81" s="32"/>
    </row>
    <row r="82" spans="1:9">
      <c r="A82" s="15" t="s">
        <v>51</v>
      </c>
      <c r="B82" s="14"/>
      <c r="C82" s="16"/>
      <c r="D82" s="15" t="s">
        <v>14</v>
      </c>
      <c r="E82" s="14"/>
      <c r="F82" s="28"/>
      <c r="G82" s="32"/>
      <c r="H82" s="32"/>
      <c r="I82" s="32"/>
    </row>
    <row r="83" spans="1:9">
      <c r="A83" s="35" t="s">
        <v>28</v>
      </c>
      <c r="B83" s="14">
        <v>22.602013676864004</v>
      </c>
      <c r="C83" s="16"/>
      <c r="D83" s="35" t="s">
        <v>28</v>
      </c>
      <c r="E83" s="14">
        <v>-20.888159730339481</v>
      </c>
      <c r="F83" s="28"/>
      <c r="G83" s="32"/>
      <c r="H83" s="32"/>
      <c r="I83" s="32"/>
    </row>
    <row r="84" spans="1:9">
      <c r="A84" s="35" t="s">
        <v>29</v>
      </c>
      <c r="B84" s="14">
        <v>22.494960555991984</v>
      </c>
      <c r="C84" s="16"/>
      <c r="D84" s="35" t="s">
        <v>29</v>
      </c>
      <c r="E84" s="14">
        <v>-21.933778810267583</v>
      </c>
      <c r="F84" s="28"/>
      <c r="G84" s="32"/>
      <c r="H84" s="32"/>
      <c r="I84" s="32"/>
    </row>
    <row r="85" spans="1:9">
      <c r="A85" s="14" t="s">
        <v>52</v>
      </c>
      <c r="B85" s="14">
        <v>24.274200992065939</v>
      </c>
      <c r="C85" s="16"/>
      <c r="D85" s="14" t="s">
        <v>4</v>
      </c>
      <c r="E85" s="14">
        <v>-17.775524357636321</v>
      </c>
      <c r="F85" s="17"/>
      <c r="G85" s="32"/>
      <c r="H85" s="32"/>
      <c r="I85" s="32"/>
    </row>
    <row r="86" spans="1:9">
      <c r="A86" s="14" t="s">
        <v>53</v>
      </c>
      <c r="B86" s="14">
        <v>24.082685093120933</v>
      </c>
      <c r="C86" s="16"/>
      <c r="D86" s="14" t="s">
        <v>5</v>
      </c>
      <c r="E86" s="14">
        <v>-18.838148944664731</v>
      </c>
      <c r="F86" s="28"/>
      <c r="G86" s="32"/>
      <c r="H86" s="32"/>
      <c r="I86" s="32"/>
    </row>
    <row r="87" spans="1:9">
      <c r="A87" s="14" t="s">
        <v>54</v>
      </c>
      <c r="B87" s="14">
        <v>38.393478496944986</v>
      </c>
      <c r="C87" s="17"/>
      <c r="D87" s="14" t="s">
        <v>6</v>
      </c>
      <c r="E87" s="14">
        <v>-28.85778138419295</v>
      </c>
      <c r="F87" s="28"/>
      <c r="G87" s="32"/>
      <c r="H87" s="32"/>
      <c r="I87" s="32"/>
    </row>
    <row r="88" spans="1:9">
      <c r="A88" s="14" t="s">
        <v>55</v>
      </c>
      <c r="B88" s="14"/>
      <c r="C88" s="16"/>
      <c r="D88" s="14" t="s">
        <v>7</v>
      </c>
      <c r="E88" s="14"/>
      <c r="F88" s="28"/>
      <c r="G88" s="32"/>
      <c r="H88" s="32"/>
      <c r="I88" s="32"/>
    </row>
    <row r="89" spans="1:9">
      <c r="A89" s="15" t="s">
        <v>56</v>
      </c>
      <c r="B89" s="14"/>
      <c r="C89" s="16"/>
      <c r="D89" s="15" t="s">
        <v>15</v>
      </c>
      <c r="E89" s="14"/>
      <c r="F89" s="28"/>
      <c r="G89" s="32"/>
      <c r="H89" s="32"/>
      <c r="I89" s="32"/>
    </row>
    <row r="90" spans="1:9">
      <c r="A90" s="35" t="s">
        <v>28</v>
      </c>
      <c r="B90" s="14"/>
      <c r="C90" s="16"/>
      <c r="D90" s="35" t="s">
        <v>28</v>
      </c>
      <c r="E90" s="14">
        <v>-1.1226144955192536</v>
      </c>
      <c r="F90" s="17"/>
      <c r="G90" s="32"/>
      <c r="H90" s="32"/>
      <c r="I90" s="32"/>
    </row>
    <row r="91" spans="1:9">
      <c r="A91" s="35" t="s">
        <v>29</v>
      </c>
      <c r="B91" s="14"/>
      <c r="C91" s="16"/>
      <c r="D91" s="35" t="s">
        <v>29</v>
      </c>
      <c r="E91" s="14">
        <v>-1.8288136868054934</v>
      </c>
      <c r="F91" s="28"/>
      <c r="G91" s="32"/>
      <c r="H91" s="32"/>
      <c r="I91" s="32"/>
    </row>
    <row r="92" spans="1:9">
      <c r="A92" s="14" t="s">
        <v>52</v>
      </c>
      <c r="B92" s="14">
        <v>47.543257267529313</v>
      </c>
      <c r="C92" s="16"/>
      <c r="D92" s="14" t="s">
        <v>4</v>
      </c>
      <c r="E92" s="14">
        <v>3.2120956285944136</v>
      </c>
      <c r="F92" s="28"/>
      <c r="G92" s="32"/>
      <c r="H92" s="32"/>
      <c r="I92" s="32"/>
    </row>
    <row r="93" spans="1:9">
      <c r="A93" s="14" t="s">
        <v>53</v>
      </c>
      <c r="B93" s="14">
        <v>45.637197161347572</v>
      </c>
      <c r="C93" s="16"/>
      <c r="D93" s="14" t="s">
        <v>5</v>
      </c>
      <c r="E93" s="14">
        <v>2.3955802671585329</v>
      </c>
      <c r="F93" s="28"/>
      <c r="G93" s="32"/>
      <c r="H93" s="32"/>
      <c r="I93" s="32"/>
    </row>
    <row r="94" spans="1:9">
      <c r="A94" s="14" t="s">
        <v>54</v>
      </c>
      <c r="B94" s="14">
        <v>47.204841394099184</v>
      </c>
      <c r="C94" s="16"/>
      <c r="D94" s="14" t="s">
        <v>6</v>
      </c>
      <c r="E94" s="14">
        <v>-1.6908243477257834</v>
      </c>
      <c r="F94" s="28"/>
      <c r="G94" s="32"/>
      <c r="H94" s="32"/>
      <c r="I94" s="32"/>
    </row>
    <row r="95" spans="1:9" ht="17.25" thickBot="1">
      <c r="A95" s="27" t="s">
        <v>55</v>
      </c>
      <c r="B95" s="27"/>
      <c r="C95" s="17"/>
      <c r="D95" s="27" t="s">
        <v>7</v>
      </c>
      <c r="E95" s="27"/>
      <c r="F95" s="17"/>
      <c r="G95" s="32"/>
      <c r="H95" s="32"/>
      <c r="I95" s="32"/>
    </row>
    <row r="96" spans="1:9" ht="17.25" thickTop="1">
      <c r="A96" s="33"/>
      <c r="B96" s="33"/>
      <c r="C96" s="33"/>
      <c r="D96" s="33"/>
      <c r="E96" s="33"/>
      <c r="F96" s="33"/>
      <c r="G96" s="32"/>
      <c r="H96" s="32"/>
      <c r="I96" s="32"/>
    </row>
    <row r="97" spans="1:9">
      <c r="A97" s="32"/>
      <c r="B97" s="32"/>
      <c r="C97" s="32"/>
      <c r="D97" s="32"/>
      <c r="E97" s="32"/>
      <c r="F97" s="32"/>
      <c r="G97" s="32"/>
      <c r="H97" s="32"/>
      <c r="I97" s="32"/>
    </row>
    <row r="98" spans="1:9">
      <c r="A98" s="32"/>
      <c r="B98" s="32"/>
      <c r="C98" s="32"/>
      <c r="D98" s="32"/>
      <c r="E98" s="32"/>
      <c r="F98" s="32"/>
      <c r="G98" s="32"/>
      <c r="H98" s="32"/>
      <c r="I98" s="32"/>
    </row>
    <row r="99" spans="1:9">
      <c r="A99" s="32"/>
      <c r="B99" s="32"/>
      <c r="C99" s="32"/>
      <c r="D99" s="32"/>
      <c r="E99" s="32"/>
      <c r="F99" s="32"/>
      <c r="G99" s="32"/>
      <c r="H99" s="32"/>
      <c r="I99" s="32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8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FNgPhF6</vt:lpstr>
      <vt:lpstr>反應物 &amp; TS(structure)</vt:lpstr>
      <vt:lpstr>FNgC6H5</vt:lpstr>
      <vt:lpstr>與F-NgPh比較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lily41723</dc:creator>
  <cp:lastModifiedBy>lily41723</cp:lastModifiedBy>
  <cp:lastPrinted>2013-11-29T06:17:18Z</cp:lastPrinted>
  <dcterms:created xsi:type="dcterms:W3CDTF">2013-08-05T08:50:05Z</dcterms:created>
  <dcterms:modified xsi:type="dcterms:W3CDTF">2014-08-19T07:13:48Z</dcterms:modified>
</cp:coreProperties>
</file>